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ionmi\Dropbox\0teaching\OU\Investments\LECTURES\lecture_03_measuring_returns\Lab_Solutions\"/>
    </mc:Choice>
  </mc:AlternateContent>
  <xr:revisionPtr revIDLastSave="0" documentId="13_ncr:1_{B8662B6F-CF25-4AEF-91E4-0FA62C061A07}" xr6:coauthVersionLast="47" xr6:coauthVersionMax="47" xr10:uidLastSave="{00000000-0000-0000-0000-000000000000}"/>
  <bookViews>
    <workbookView xWindow="-98" yWindow="-98" windowWidth="28996" windowHeight="15675" tabRatio="500" xr2:uid="{00000000-000D-0000-FFFF-FFFF00000000}"/>
  </bookViews>
  <sheets>
    <sheet name="Data" sheetId="1" r:id="rId1"/>
    <sheet name="SP500" sheetId="3" r:id="rId2"/>
    <sheet name="Explanations_Sources" sheetId="2" r:id="rId3"/>
  </sheets>
  <calcPr calcId="191029" iterate="1" iterateDelta="9.8999999999999999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8" i="1" l="1"/>
  <c r="D8" i="1"/>
  <c r="E8" i="1"/>
  <c r="F8" i="1"/>
  <c r="G8" i="1"/>
  <c r="H8" i="1"/>
  <c r="I8" i="1"/>
  <c r="B8" i="1"/>
  <c r="I6" i="1"/>
  <c r="H6" i="1"/>
  <c r="G6" i="1"/>
  <c r="F6" i="1"/>
  <c r="E6" i="1"/>
  <c r="D6" i="1"/>
  <c r="C6" i="1"/>
  <c r="B6" i="1"/>
  <c r="J20" i="1"/>
  <c r="K20" i="1"/>
  <c r="L20" i="1"/>
  <c r="M20" i="1"/>
  <c r="N20" i="1"/>
  <c r="O20" i="1"/>
  <c r="P20" i="1"/>
  <c r="J21" i="1"/>
  <c r="K21" i="1"/>
  <c r="L21" i="1"/>
  <c r="M21" i="1"/>
  <c r="N21" i="1"/>
  <c r="O21" i="1"/>
  <c r="P21" i="1"/>
  <c r="J22" i="1"/>
  <c r="K22" i="1"/>
  <c r="L22" i="1"/>
  <c r="M22" i="1"/>
  <c r="N22" i="1"/>
  <c r="O22" i="1"/>
  <c r="P22" i="1"/>
  <c r="J23" i="1"/>
  <c r="K23" i="1"/>
  <c r="L23" i="1"/>
  <c r="M23" i="1"/>
  <c r="N23" i="1"/>
  <c r="O23" i="1"/>
  <c r="P23" i="1"/>
  <c r="J24" i="1"/>
  <c r="K24" i="1"/>
  <c r="L24" i="1"/>
  <c r="M24" i="1"/>
  <c r="N24" i="1"/>
  <c r="O24" i="1"/>
  <c r="P24" i="1"/>
  <c r="J25" i="1"/>
  <c r="K25" i="1"/>
  <c r="L25" i="1"/>
  <c r="M25" i="1"/>
  <c r="N25" i="1"/>
  <c r="O25" i="1"/>
  <c r="P25" i="1"/>
  <c r="J26" i="1"/>
  <c r="K26" i="1"/>
  <c r="L26" i="1"/>
  <c r="M26" i="1"/>
  <c r="N26" i="1"/>
  <c r="O26" i="1"/>
  <c r="P26" i="1"/>
  <c r="J27" i="1"/>
  <c r="K27" i="1"/>
  <c r="L27" i="1"/>
  <c r="M27" i="1"/>
  <c r="N27" i="1"/>
  <c r="O27" i="1"/>
  <c r="P27" i="1"/>
  <c r="J28" i="1"/>
  <c r="K28" i="1"/>
  <c r="L28" i="1"/>
  <c r="M28" i="1"/>
  <c r="N28" i="1"/>
  <c r="O28" i="1"/>
  <c r="P28" i="1"/>
  <c r="J29" i="1"/>
  <c r="K29" i="1"/>
  <c r="L29" i="1"/>
  <c r="M29" i="1"/>
  <c r="N29" i="1"/>
  <c r="O29" i="1"/>
  <c r="P29" i="1"/>
  <c r="J30" i="1"/>
  <c r="K30" i="1"/>
  <c r="L30" i="1"/>
  <c r="M30" i="1"/>
  <c r="N30" i="1"/>
  <c r="O30" i="1"/>
  <c r="P30" i="1"/>
  <c r="J31" i="1"/>
  <c r="K31" i="1"/>
  <c r="L31" i="1"/>
  <c r="M31" i="1"/>
  <c r="N31" i="1"/>
  <c r="O31" i="1"/>
  <c r="P31" i="1"/>
  <c r="J32" i="1"/>
  <c r="K32" i="1"/>
  <c r="L32" i="1"/>
  <c r="M32" i="1"/>
  <c r="N32" i="1"/>
  <c r="O32" i="1"/>
  <c r="P32" i="1"/>
  <c r="J33" i="1"/>
  <c r="K33" i="1"/>
  <c r="L33" i="1"/>
  <c r="M33" i="1"/>
  <c r="N33" i="1"/>
  <c r="O33" i="1"/>
  <c r="P33" i="1"/>
  <c r="J34" i="1"/>
  <c r="K34" i="1"/>
  <c r="L34" i="1"/>
  <c r="M34" i="1"/>
  <c r="N34" i="1"/>
  <c r="O34" i="1"/>
  <c r="P34" i="1"/>
  <c r="J35" i="1"/>
  <c r="K35" i="1"/>
  <c r="L35" i="1"/>
  <c r="M35" i="1"/>
  <c r="N35" i="1"/>
  <c r="O35" i="1"/>
  <c r="P35" i="1"/>
  <c r="J36" i="1"/>
  <c r="K36" i="1"/>
  <c r="L36" i="1"/>
  <c r="M36" i="1"/>
  <c r="N36" i="1"/>
  <c r="O36" i="1"/>
  <c r="P36" i="1"/>
  <c r="J37" i="1"/>
  <c r="K37" i="1"/>
  <c r="L37" i="1"/>
  <c r="M37" i="1"/>
  <c r="N37" i="1"/>
  <c r="O37" i="1"/>
  <c r="P37" i="1"/>
  <c r="J38" i="1"/>
  <c r="K38" i="1"/>
  <c r="L38" i="1"/>
  <c r="M38" i="1"/>
  <c r="N38" i="1"/>
  <c r="O38" i="1"/>
  <c r="P38" i="1"/>
  <c r="J39" i="1"/>
  <c r="K39" i="1"/>
  <c r="L39" i="1"/>
  <c r="M39" i="1"/>
  <c r="N39" i="1"/>
  <c r="O39" i="1"/>
  <c r="P39" i="1"/>
  <c r="J40" i="1"/>
  <c r="K40" i="1"/>
  <c r="L40" i="1"/>
  <c r="M40" i="1"/>
  <c r="N40" i="1"/>
  <c r="O40" i="1"/>
  <c r="P40" i="1"/>
  <c r="J41" i="1"/>
  <c r="K41" i="1"/>
  <c r="L41" i="1"/>
  <c r="M41" i="1"/>
  <c r="N41" i="1"/>
  <c r="O41" i="1"/>
  <c r="P41" i="1"/>
  <c r="J42" i="1"/>
  <c r="K42" i="1"/>
  <c r="L42" i="1"/>
  <c r="M42" i="1"/>
  <c r="N42" i="1"/>
  <c r="O42" i="1"/>
  <c r="P42" i="1"/>
  <c r="J43" i="1"/>
  <c r="K43" i="1"/>
  <c r="L43" i="1"/>
  <c r="M43" i="1"/>
  <c r="N43" i="1"/>
  <c r="O43" i="1"/>
  <c r="P43" i="1"/>
  <c r="J44" i="1"/>
  <c r="K44" i="1"/>
  <c r="L44" i="1"/>
  <c r="M44" i="1"/>
  <c r="N44" i="1"/>
  <c r="O44" i="1"/>
  <c r="P44" i="1"/>
  <c r="J45" i="1"/>
  <c r="K45" i="1"/>
  <c r="L45" i="1"/>
  <c r="M45" i="1"/>
  <c r="N45" i="1"/>
  <c r="O45" i="1"/>
  <c r="P45" i="1"/>
  <c r="J46" i="1"/>
  <c r="K46" i="1"/>
  <c r="L46" i="1"/>
  <c r="M46" i="1"/>
  <c r="N46" i="1"/>
  <c r="O46" i="1"/>
  <c r="P46" i="1"/>
  <c r="J47" i="1"/>
  <c r="K47" i="1"/>
  <c r="L47" i="1"/>
  <c r="M47" i="1"/>
  <c r="N47" i="1"/>
  <c r="O47" i="1"/>
  <c r="P47" i="1"/>
  <c r="J48" i="1"/>
  <c r="K48" i="1"/>
  <c r="L48" i="1"/>
  <c r="M48" i="1"/>
  <c r="N48" i="1"/>
  <c r="O48" i="1"/>
  <c r="P48" i="1"/>
  <c r="J49" i="1"/>
  <c r="K49" i="1"/>
  <c r="L49" i="1"/>
  <c r="M49" i="1"/>
  <c r="N49" i="1"/>
  <c r="O49" i="1"/>
  <c r="P49" i="1"/>
  <c r="J50" i="1"/>
  <c r="K50" i="1"/>
  <c r="L50" i="1"/>
  <c r="M50" i="1"/>
  <c r="N50" i="1"/>
  <c r="O50" i="1"/>
  <c r="P50" i="1"/>
  <c r="J51" i="1"/>
  <c r="K51" i="1"/>
  <c r="L51" i="1"/>
  <c r="M51" i="1"/>
  <c r="N51" i="1"/>
  <c r="O51" i="1"/>
  <c r="P51" i="1"/>
  <c r="J52" i="1"/>
  <c r="K52" i="1"/>
  <c r="L52" i="1"/>
  <c r="M52" i="1"/>
  <c r="N52" i="1"/>
  <c r="O52" i="1"/>
  <c r="P52" i="1"/>
  <c r="J53" i="1"/>
  <c r="K53" i="1"/>
  <c r="L53" i="1"/>
  <c r="M53" i="1"/>
  <c r="N53" i="1"/>
  <c r="O53" i="1"/>
  <c r="P53" i="1"/>
  <c r="J54" i="1"/>
  <c r="K54" i="1"/>
  <c r="L54" i="1"/>
  <c r="M54" i="1"/>
  <c r="N54" i="1"/>
  <c r="O54" i="1"/>
  <c r="P54" i="1"/>
  <c r="J55" i="1"/>
  <c r="K55" i="1"/>
  <c r="L55" i="1"/>
  <c r="M55" i="1"/>
  <c r="N55" i="1"/>
  <c r="O55" i="1"/>
  <c r="P55" i="1"/>
  <c r="J56" i="1"/>
  <c r="K56" i="1"/>
  <c r="L56" i="1"/>
  <c r="M56" i="1"/>
  <c r="N56" i="1"/>
  <c r="O56" i="1"/>
  <c r="P56" i="1"/>
  <c r="J57" i="1"/>
  <c r="K57" i="1"/>
  <c r="L57" i="1"/>
  <c r="M57" i="1"/>
  <c r="N57" i="1"/>
  <c r="O57" i="1"/>
  <c r="P57" i="1"/>
  <c r="J58" i="1"/>
  <c r="K58" i="1"/>
  <c r="L58" i="1"/>
  <c r="M58" i="1"/>
  <c r="N58" i="1"/>
  <c r="O58" i="1"/>
  <c r="P58" i="1"/>
  <c r="J59" i="1"/>
  <c r="K59" i="1"/>
  <c r="L59" i="1"/>
  <c r="M59" i="1"/>
  <c r="N59" i="1"/>
  <c r="O59" i="1"/>
  <c r="P59" i="1"/>
  <c r="J60" i="1"/>
  <c r="K60" i="1"/>
  <c r="L60" i="1"/>
  <c r="M60" i="1"/>
  <c r="N60" i="1"/>
  <c r="O60" i="1"/>
  <c r="P60" i="1"/>
  <c r="J61" i="1"/>
  <c r="K61" i="1"/>
  <c r="L61" i="1"/>
  <c r="M61" i="1"/>
  <c r="N61" i="1"/>
  <c r="O61" i="1"/>
  <c r="P61" i="1"/>
  <c r="J62" i="1"/>
  <c r="K62" i="1"/>
  <c r="L62" i="1"/>
  <c r="M62" i="1"/>
  <c r="N62" i="1"/>
  <c r="O62" i="1"/>
  <c r="P62" i="1"/>
  <c r="J63" i="1"/>
  <c r="K63" i="1"/>
  <c r="L63" i="1"/>
  <c r="M63" i="1"/>
  <c r="N63" i="1"/>
  <c r="O63" i="1"/>
  <c r="P63" i="1"/>
  <c r="J64" i="1"/>
  <c r="K64" i="1"/>
  <c r="L64" i="1"/>
  <c r="M64" i="1"/>
  <c r="N64" i="1"/>
  <c r="O64" i="1"/>
  <c r="P64" i="1"/>
  <c r="J65" i="1"/>
  <c r="K65" i="1"/>
  <c r="L65" i="1"/>
  <c r="M65" i="1"/>
  <c r="N65" i="1"/>
  <c r="O65" i="1"/>
  <c r="P65" i="1"/>
  <c r="J66" i="1"/>
  <c r="K66" i="1"/>
  <c r="L66" i="1"/>
  <c r="M66" i="1"/>
  <c r="N66" i="1"/>
  <c r="O66" i="1"/>
  <c r="P66" i="1"/>
  <c r="J67" i="1"/>
  <c r="K67" i="1"/>
  <c r="L67" i="1"/>
  <c r="M67" i="1"/>
  <c r="N67" i="1"/>
  <c r="O67" i="1"/>
  <c r="P67" i="1"/>
  <c r="J68" i="1"/>
  <c r="K68" i="1"/>
  <c r="L68" i="1"/>
  <c r="M68" i="1"/>
  <c r="N68" i="1"/>
  <c r="O68" i="1"/>
  <c r="P68" i="1"/>
  <c r="J69" i="1"/>
  <c r="K69" i="1"/>
  <c r="L69" i="1"/>
  <c r="M69" i="1"/>
  <c r="N69" i="1"/>
  <c r="O69" i="1"/>
  <c r="P69" i="1"/>
  <c r="J70" i="1"/>
  <c r="K70" i="1"/>
  <c r="L70" i="1"/>
  <c r="M70" i="1"/>
  <c r="N70" i="1"/>
  <c r="O70" i="1"/>
  <c r="P70" i="1"/>
  <c r="J71" i="1"/>
  <c r="K71" i="1"/>
  <c r="L71" i="1"/>
  <c r="M71" i="1"/>
  <c r="N71" i="1"/>
  <c r="O71" i="1"/>
  <c r="P71" i="1"/>
  <c r="J72" i="1"/>
  <c r="K72" i="1"/>
  <c r="L72" i="1"/>
  <c r="M72" i="1"/>
  <c r="N72" i="1"/>
  <c r="O72" i="1"/>
  <c r="P72" i="1"/>
  <c r="J73" i="1"/>
  <c r="K73" i="1"/>
  <c r="L73" i="1"/>
  <c r="M73" i="1"/>
  <c r="N73" i="1"/>
  <c r="O73" i="1"/>
  <c r="P73" i="1"/>
  <c r="J74" i="1"/>
  <c r="K74" i="1"/>
  <c r="L74" i="1"/>
  <c r="M74" i="1"/>
  <c r="N74" i="1"/>
  <c r="O74" i="1"/>
  <c r="P74" i="1"/>
  <c r="J75" i="1"/>
  <c r="K75" i="1"/>
  <c r="L75" i="1"/>
  <c r="M75" i="1"/>
  <c r="N75" i="1"/>
  <c r="O75" i="1"/>
  <c r="P75" i="1"/>
  <c r="J76" i="1"/>
  <c r="K76" i="1"/>
  <c r="L76" i="1"/>
  <c r="M76" i="1"/>
  <c r="N76" i="1"/>
  <c r="O76" i="1"/>
  <c r="P76" i="1"/>
  <c r="J77" i="1"/>
  <c r="K77" i="1"/>
  <c r="L77" i="1"/>
  <c r="M77" i="1"/>
  <c r="N77" i="1"/>
  <c r="O77" i="1"/>
  <c r="P77" i="1"/>
  <c r="J78" i="1"/>
  <c r="K78" i="1"/>
  <c r="L78" i="1"/>
  <c r="M78" i="1"/>
  <c r="N78" i="1"/>
  <c r="O78" i="1"/>
  <c r="P78" i="1"/>
  <c r="J79" i="1"/>
  <c r="K79" i="1"/>
  <c r="L79" i="1"/>
  <c r="M79" i="1"/>
  <c r="N79" i="1"/>
  <c r="O79" i="1"/>
  <c r="P79" i="1"/>
  <c r="J80" i="1"/>
  <c r="K80" i="1"/>
  <c r="L80" i="1"/>
  <c r="M80" i="1"/>
  <c r="N80" i="1"/>
  <c r="O80" i="1"/>
  <c r="P80" i="1"/>
  <c r="J81" i="1"/>
  <c r="K81" i="1"/>
  <c r="L81" i="1"/>
  <c r="M81" i="1"/>
  <c r="N81" i="1"/>
  <c r="O81" i="1"/>
  <c r="P81" i="1"/>
  <c r="J82" i="1"/>
  <c r="K82" i="1"/>
  <c r="L82" i="1"/>
  <c r="M82" i="1"/>
  <c r="N82" i="1"/>
  <c r="O82" i="1"/>
  <c r="P82" i="1"/>
  <c r="J83" i="1"/>
  <c r="K83" i="1"/>
  <c r="L83" i="1"/>
  <c r="M83" i="1"/>
  <c r="N83" i="1"/>
  <c r="O83" i="1"/>
  <c r="P83" i="1"/>
  <c r="J84" i="1"/>
  <c r="K84" i="1"/>
  <c r="L84" i="1"/>
  <c r="M84" i="1"/>
  <c r="N84" i="1"/>
  <c r="O84" i="1"/>
  <c r="P84" i="1"/>
  <c r="J85" i="1"/>
  <c r="K85" i="1"/>
  <c r="L85" i="1"/>
  <c r="M85" i="1"/>
  <c r="N85" i="1"/>
  <c r="O85" i="1"/>
  <c r="P85" i="1"/>
  <c r="J86" i="1"/>
  <c r="K86" i="1"/>
  <c r="L86" i="1"/>
  <c r="M86" i="1"/>
  <c r="N86" i="1"/>
  <c r="O86" i="1"/>
  <c r="P86" i="1"/>
  <c r="J87" i="1"/>
  <c r="K87" i="1"/>
  <c r="L87" i="1"/>
  <c r="M87" i="1"/>
  <c r="N87" i="1"/>
  <c r="O87" i="1"/>
  <c r="P87" i="1"/>
  <c r="J88" i="1"/>
  <c r="K88" i="1"/>
  <c r="L88" i="1"/>
  <c r="M88" i="1"/>
  <c r="N88" i="1"/>
  <c r="O88" i="1"/>
  <c r="P88" i="1"/>
  <c r="J89" i="1"/>
  <c r="K89" i="1"/>
  <c r="L89" i="1"/>
  <c r="M89" i="1"/>
  <c r="N89" i="1"/>
  <c r="O89" i="1"/>
  <c r="P89" i="1"/>
  <c r="J90" i="1"/>
  <c r="K90" i="1"/>
  <c r="L90" i="1"/>
  <c r="M90" i="1"/>
  <c r="N90" i="1"/>
  <c r="O90" i="1"/>
  <c r="P90" i="1"/>
  <c r="J91" i="1"/>
  <c r="K91" i="1"/>
  <c r="L91" i="1"/>
  <c r="M91" i="1"/>
  <c r="N91" i="1"/>
  <c r="O91" i="1"/>
  <c r="P91" i="1"/>
  <c r="J92" i="1"/>
  <c r="K92" i="1"/>
  <c r="L92" i="1"/>
  <c r="M92" i="1"/>
  <c r="N92" i="1"/>
  <c r="O92" i="1"/>
  <c r="P92" i="1"/>
  <c r="J93" i="1"/>
  <c r="K93" i="1"/>
  <c r="L93" i="1"/>
  <c r="M93" i="1"/>
  <c r="N93" i="1"/>
  <c r="O93" i="1"/>
  <c r="P93" i="1"/>
  <c r="J94" i="1"/>
  <c r="K94" i="1"/>
  <c r="L94" i="1"/>
  <c r="M94" i="1"/>
  <c r="N94" i="1"/>
  <c r="O94" i="1"/>
  <c r="P94" i="1"/>
  <c r="J95" i="1"/>
  <c r="K95" i="1"/>
  <c r="L95" i="1"/>
  <c r="M95" i="1"/>
  <c r="N95" i="1"/>
  <c r="O95" i="1"/>
  <c r="P95" i="1"/>
  <c r="J96" i="1"/>
  <c r="K96" i="1"/>
  <c r="L96" i="1"/>
  <c r="M96" i="1"/>
  <c r="N96" i="1"/>
  <c r="O96" i="1"/>
  <c r="P96" i="1"/>
  <c r="J97" i="1"/>
  <c r="K97" i="1"/>
  <c r="L97" i="1"/>
  <c r="M97" i="1"/>
  <c r="N97" i="1"/>
  <c r="O97" i="1"/>
  <c r="P97" i="1"/>
  <c r="J98" i="1"/>
  <c r="K98" i="1"/>
  <c r="L98" i="1"/>
  <c r="M98" i="1"/>
  <c r="N98" i="1"/>
  <c r="O98" i="1"/>
  <c r="P98" i="1"/>
  <c r="J99" i="1"/>
  <c r="K99" i="1"/>
  <c r="L99" i="1"/>
  <c r="M99" i="1"/>
  <c r="N99" i="1"/>
  <c r="O99" i="1"/>
  <c r="P99" i="1"/>
  <c r="J100" i="1"/>
  <c r="K100" i="1"/>
  <c r="L100" i="1"/>
  <c r="M100" i="1"/>
  <c r="N100" i="1"/>
  <c r="O100" i="1"/>
  <c r="P100" i="1"/>
  <c r="J101" i="1"/>
  <c r="K101" i="1"/>
  <c r="L101" i="1"/>
  <c r="M101" i="1"/>
  <c r="N101" i="1"/>
  <c r="O101" i="1"/>
  <c r="P101" i="1"/>
  <c r="J102" i="1"/>
  <c r="K102" i="1"/>
  <c r="L102" i="1"/>
  <c r="M102" i="1"/>
  <c r="N102" i="1"/>
  <c r="O102" i="1"/>
  <c r="P102" i="1"/>
  <c r="J103" i="1"/>
  <c r="K103" i="1"/>
  <c r="L103" i="1"/>
  <c r="M103" i="1"/>
  <c r="N103" i="1"/>
  <c r="O103" i="1"/>
  <c r="P103" i="1"/>
  <c r="J104" i="1"/>
  <c r="K104" i="1"/>
  <c r="L104" i="1"/>
  <c r="M104" i="1"/>
  <c r="N104" i="1"/>
  <c r="O104" i="1"/>
  <c r="P104" i="1"/>
  <c r="J105" i="1"/>
  <c r="K105" i="1"/>
  <c r="L105" i="1"/>
  <c r="M105" i="1"/>
  <c r="N105" i="1"/>
  <c r="O105" i="1"/>
  <c r="P105" i="1"/>
  <c r="J106" i="1"/>
  <c r="K106" i="1"/>
  <c r="L106" i="1"/>
  <c r="M106" i="1"/>
  <c r="N106" i="1"/>
  <c r="O106" i="1"/>
  <c r="P106" i="1"/>
  <c r="J107" i="1"/>
  <c r="K107" i="1"/>
  <c r="L107" i="1"/>
  <c r="M107" i="1"/>
  <c r="N107" i="1"/>
  <c r="O107" i="1"/>
  <c r="P107" i="1"/>
  <c r="J108" i="1"/>
  <c r="K108" i="1"/>
  <c r="L108" i="1"/>
  <c r="M108" i="1"/>
  <c r="N108" i="1"/>
  <c r="O108" i="1"/>
  <c r="P108" i="1"/>
  <c r="J109" i="1"/>
  <c r="K109" i="1"/>
  <c r="L109" i="1"/>
  <c r="M109" i="1"/>
  <c r="N109" i="1"/>
  <c r="O109" i="1"/>
  <c r="P109" i="1"/>
  <c r="J110" i="1"/>
  <c r="K110" i="1"/>
  <c r="L110" i="1"/>
  <c r="M110" i="1"/>
  <c r="N110" i="1"/>
  <c r="O110" i="1"/>
  <c r="P110" i="1"/>
  <c r="J111" i="1"/>
  <c r="K111" i="1"/>
  <c r="L111" i="1"/>
  <c r="M111" i="1"/>
  <c r="N111" i="1"/>
  <c r="O111" i="1"/>
  <c r="P111" i="1"/>
  <c r="J112" i="1"/>
  <c r="K112" i="1"/>
  <c r="L112" i="1"/>
  <c r="M112" i="1"/>
  <c r="N112" i="1"/>
  <c r="O112" i="1"/>
  <c r="P112" i="1"/>
  <c r="J113" i="1"/>
  <c r="K113" i="1"/>
  <c r="L113" i="1"/>
  <c r="M113" i="1"/>
  <c r="N113" i="1"/>
  <c r="O113" i="1"/>
  <c r="P113" i="1"/>
  <c r="J114" i="1"/>
  <c r="K114" i="1"/>
  <c r="L114" i="1"/>
  <c r="M114" i="1"/>
  <c r="N114" i="1"/>
  <c r="O114" i="1"/>
  <c r="P114" i="1"/>
  <c r="J115" i="1"/>
  <c r="K115" i="1"/>
  <c r="L115" i="1"/>
  <c r="M115" i="1"/>
  <c r="N115" i="1"/>
  <c r="O115" i="1"/>
  <c r="P115" i="1"/>
  <c r="J116" i="1"/>
  <c r="K116" i="1"/>
  <c r="L116" i="1"/>
  <c r="M116" i="1"/>
  <c r="N116" i="1"/>
  <c r="O116" i="1"/>
  <c r="P116" i="1"/>
  <c r="K19" i="1"/>
  <c r="L19" i="1"/>
  <c r="M19" i="1"/>
  <c r="N19" i="1"/>
  <c r="O19" i="1"/>
  <c r="P19" i="1"/>
  <c r="J19" i="1"/>
  <c r="B1" i="1"/>
  <c r="S19" i="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C4" i="1" s="1"/>
  <c r="T19" i="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D4" i="1" s="1"/>
  <c r="U19" i="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E4" i="1" s="1"/>
  <c r="V19" i="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F4" i="1" s="1"/>
  <c r="W19" i="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G4" i="1" s="1"/>
  <c r="X19" i="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H4" i="1" s="1"/>
  <c r="Y19" i="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I4" i="1" s="1"/>
  <c r="R19" i="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B4" i="1" s="1"/>
  <c r="L8" i="1" l="1"/>
  <c r="N8" i="1"/>
  <c r="M8" i="1"/>
  <c r="O8" i="1"/>
  <c r="K8" i="1"/>
  <c r="P8" i="1"/>
  <c r="H5" i="1"/>
  <c r="H7" i="1" s="1"/>
  <c r="I5" i="1"/>
  <c r="I7" i="1" s="1"/>
  <c r="B5" i="1"/>
  <c r="B7" i="1" s="1"/>
  <c r="Z19" i="1"/>
  <c r="J8" i="1"/>
  <c r="C5" i="1"/>
  <c r="C7" i="1" s="1"/>
  <c r="E5" i="1"/>
  <c r="E7" i="1" s="1"/>
  <c r="G5" i="1"/>
  <c r="G7" i="1" s="1"/>
  <c r="D5" i="1"/>
  <c r="D7" i="1" s="1"/>
  <c r="F5" i="1"/>
  <c r="F7" i="1" s="1"/>
  <c r="M6" i="1"/>
  <c r="J6" i="1"/>
  <c r="N6" i="1"/>
  <c r="P6" i="1"/>
  <c r="O6" i="1"/>
  <c r="K6" i="1"/>
  <c r="L6" i="1"/>
  <c r="Z20" i="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J4" i="1" s="1"/>
  <c r="AA19" i="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K4" i="1" s="1"/>
  <c r="J5" i="1" l="1"/>
  <c r="J7" i="1" s="1"/>
  <c r="K5" i="1"/>
  <c r="K7" i="1" s="1"/>
  <c r="AB19" i="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L4" i="1" s="1"/>
  <c r="L5" i="1" l="1"/>
  <c r="L7" i="1" s="1"/>
  <c r="AC19" i="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M4" i="1" s="1"/>
  <c r="M5" i="1" l="1"/>
  <c r="M7" i="1" s="1"/>
  <c r="AD19" i="1"/>
  <c r="AD20" i="1" s="1"/>
  <c r="AD21" i="1" s="1"/>
  <c r="AD22" i="1" s="1"/>
  <c r="AD23" i="1" s="1"/>
  <c r="AD24" i="1" s="1"/>
  <c r="AD25" i="1" s="1"/>
  <c r="AD26" i="1" s="1"/>
  <c r="AD27" i="1" s="1"/>
  <c r="AD28" i="1" s="1"/>
  <c r="AD29" i="1" s="1"/>
  <c r="AD30" i="1" s="1"/>
  <c r="AD31" i="1" s="1"/>
  <c r="AD32" i="1" s="1"/>
  <c r="AD33" i="1" s="1"/>
  <c r="AD34" i="1" s="1"/>
  <c r="AD35" i="1" s="1"/>
  <c r="AD36" i="1" s="1"/>
  <c r="AD37" i="1" s="1"/>
  <c r="AD38" i="1" s="1"/>
  <c r="AD39" i="1" s="1"/>
  <c r="AD40" i="1" s="1"/>
  <c r="AD41" i="1" s="1"/>
  <c r="AD42" i="1" s="1"/>
  <c r="AD43" i="1" s="1"/>
  <c r="AD44" i="1" s="1"/>
  <c r="AD45" i="1" s="1"/>
  <c r="AD46" i="1" s="1"/>
  <c r="AD47" i="1" s="1"/>
  <c r="AD48" i="1" s="1"/>
  <c r="AD49" i="1" s="1"/>
  <c r="AD50" i="1" s="1"/>
  <c r="AD51" i="1" s="1"/>
  <c r="AD52" i="1" s="1"/>
  <c r="AD53" i="1" s="1"/>
  <c r="AD54" i="1" s="1"/>
  <c r="AD55" i="1" s="1"/>
  <c r="AD56" i="1" s="1"/>
  <c r="AD57" i="1" s="1"/>
  <c r="AD58" i="1" s="1"/>
  <c r="AD59" i="1" s="1"/>
  <c r="AD60" i="1" s="1"/>
  <c r="AD61" i="1" s="1"/>
  <c r="AD62" i="1" s="1"/>
  <c r="AD63" i="1" s="1"/>
  <c r="AD64" i="1" s="1"/>
  <c r="AD65" i="1" s="1"/>
  <c r="AD66" i="1" s="1"/>
  <c r="AD67" i="1" s="1"/>
  <c r="AD68" i="1" s="1"/>
  <c r="AD69" i="1" s="1"/>
  <c r="AD70" i="1" s="1"/>
  <c r="AD71" i="1" s="1"/>
  <c r="AD72" i="1" s="1"/>
  <c r="AD73" i="1" s="1"/>
  <c r="AD74" i="1" s="1"/>
  <c r="AD75" i="1" s="1"/>
  <c r="AD76" i="1" s="1"/>
  <c r="AD77" i="1" s="1"/>
  <c r="AD78" i="1" s="1"/>
  <c r="AD79" i="1" s="1"/>
  <c r="AD80" i="1" s="1"/>
  <c r="AD81" i="1" s="1"/>
  <c r="AD82" i="1" s="1"/>
  <c r="AD83" i="1" s="1"/>
  <c r="AD84" i="1" s="1"/>
  <c r="AD85" i="1" s="1"/>
  <c r="AD86" i="1" s="1"/>
  <c r="AD87" i="1" s="1"/>
  <c r="AD88" i="1" s="1"/>
  <c r="AD89" i="1" s="1"/>
  <c r="AD90" i="1" s="1"/>
  <c r="AD91" i="1" s="1"/>
  <c r="AD92" i="1" s="1"/>
  <c r="AD93" i="1" s="1"/>
  <c r="AD94" i="1" s="1"/>
  <c r="AD95" i="1" s="1"/>
  <c r="AD96" i="1" s="1"/>
  <c r="AD97" i="1" s="1"/>
  <c r="AD98" i="1" s="1"/>
  <c r="AD99" i="1" s="1"/>
  <c r="AD100" i="1" s="1"/>
  <c r="AD101" i="1" s="1"/>
  <c r="AD102" i="1" s="1"/>
  <c r="AD103" i="1" s="1"/>
  <c r="AD104" i="1" s="1"/>
  <c r="AD105" i="1" s="1"/>
  <c r="AD106" i="1" s="1"/>
  <c r="AD107" i="1" s="1"/>
  <c r="AD108" i="1" s="1"/>
  <c r="AD109" i="1" s="1"/>
  <c r="AD110" i="1" s="1"/>
  <c r="AD111" i="1" s="1"/>
  <c r="AD112" i="1" s="1"/>
  <c r="AD113" i="1" s="1"/>
  <c r="AD114" i="1" s="1"/>
  <c r="AD115" i="1" s="1"/>
  <c r="AD116" i="1" s="1"/>
  <c r="N4" i="1" s="1"/>
  <c r="N5" i="1" l="1"/>
  <c r="N7" i="1" s="1"/>
  <c r="AE19" i="1"/>
  <c r="AE20" i="1" s="1"/>
  <c r="AE21" i="1" s="1"/>
  <c r="AE22" i="1" s="1"/>
  <c r="AE23" i="1" s="1"/>
  <c r="AE24" i="1" s="1"/>
  <c r="AE25" i="1" s="1"/>
  <c r="AE26" i="1" s="1"/>
  <c r="AE27" i="1" s="1"/>
  <c r="AE28" i="1" s="1"/>
  <c r="AE29" i="1" s="1"/>
  <c r="AE30" i="1" s="1"/>
  <c r="AE31" i="1" s="1"/>
  <c r="AE32" i="1" s="1"/>
  <c r="AE33" i="1" s="1"/>
  <c r="AE34" i="1" s="1"/>
  <c r="AE35" i="1" s="1"/>
  <c r="AE36" i="1" s="1"/>
  <c r="AE37" i="1" s="1"/>
  <c r="AE38" i="1" s="1"/>
  <c r="AE39" i="1" s="1"/>
  <c r="AE40" i="1" s="1"/>
  <c r="AE41" i="1" s="1"/>
  <c r="AE42" i="1" s="1"/>
  <c r="AE43" i="1" s="1"/>
  <c r="AE44" i="1" s="1"/>
  <c r="AE45" i="1" s="1"/>
  <c r="AE46" i="1" s="1"/>
  <c r="AE47" i="1" s="1"/>
  <c r="AE48" i="1" s="1"/>
  <c r="AE49" i="1" s="1"/>
  <c r="AE50" i="1" s="1"/>
  <c r="AE51" i="1" s="1"/>
  <c r="AE52" i="1" s="1"/>
  <c r="AE53" i="1" s="1"/>
  <c r="AE54" i="1" s="1"/>
  <c r="AE55" i="1" s="1"/>
  <c r="AE56" i="1" s="1"/>
  <c r="AE57" i="1" s="1"/>
  <c r="AE58" i="1" s="1"/>
  <c r="AE59" i="1" s="1"/>
  <c r="AE60" i="1" s="1"/>
  <c r="AE61" i="1" s="1"/>
  <c r="AE62" i="1" s="1"/>
  <c r="AE63" i="1" s="1"/>
  <c r="AE64" i="1" s="1"/>
  <c r="AE65" i="1" s="1"/>
  <c r="AE66" i="1" s="1"/>
  <c r="AE67" i="1" s="1"/>
  <c r="AE68" i="1" s="1"/>
  <c r="AE69" i="1" s="1"/>
  <c r="AE70" i="1" s="1"/>
  <c r="AE71" i="1" s="1"/>
  <c r="AE72" i="1" s="1"/>
  <c r="AE73" i="1" s="1"/>
  <c r="AE74" i="1" s="1"/>
  <c r="AE75" i="1" s="1"/>
  <c r="AE76" i="1" s="1"/>
  <c r="AE77" i="1" s="1"/>
  <c r="AE78" i="1" s="1"/>
  <c r="AE79" i="1" s="1"/>
  <c r="AE80" i="1" s="1"/>
  <c r="AE81" i="1" s="1"/>
  <c r="AE82" i="1" s="1"/>
  <c r="AE83" i="1" s="1"/>
  <c r="AE84" i="1" s="1"/>
  <c r="AE85" i="1" s="1"/>
  <c r="AE86" i="1" s="1"/>
  <c r="AE87" i="1" s="1"/>
  <c r="AE88" i="1" s="1"/>
  <c r="AE89" i="1" s="1"/>
  <c r="AE90" i="1" s="1"/>
  <c r="AE91" i="1" s="1"/>
  <c r="AE92" i="1" s="1"/>
  <c r="AE93" i="1" s="1"/>
  <c r="AE94" i="1" s="1"/>
  <c r="AE95" i="1" s="1"/>
  <c r="AE96" i="1" s="1"/>
  <c r="AE97" i="1" s="1"/>
  <c r="AE98" i="1" s="1"/>
  <c r="AE99" i="1" s="1"/>
  <c r="AE100" i="1" s="1"/>
  <c r="AE101" i="1" s="1"/>
  <c r="AE102" i="1" s="1"/>
  <c r="AE103" i="1" s="1"/>
  <c r="AE104" i="1" s="1"/>
  <c r="AE105" i="1" s="1"/>
  <c r="AE106" i="1" s="1"/>
  <c r="AE107" i="1" s="1"/>
  <c r="AE108" i="1" s="1"/>
  <c r="AE109" i="1" s="1"/>
  <c r="AE110" i="1" s="1"/>
  <c r="AE111" i="1" s="1"/>
  <c r="AE112" i="1" s="1"/>
  <c r="AE113" i="1" s="1"/>
  <c r="AE114" i="1" s="1"/>
  <c r="AE115" i="1" s="1"/>
  <c r="AE116" i="1" s="1"/>
  <c r="O4" i="1" s="1"/>
  <c r="AF19" i="1"/>
  <c r="AF20" i="1" s="1"/>
  <c r="AF21" i="1" s="1"/>
  <c r="AF22" i="1" s="1"/>
  <c r="AF23" i="1" s="1"/>
  <c r="AF24" i="1" s="1"/>
  <c r="AF25" i="1" s="1"/>
  <c r="AF26" i="1" s="1"/>
  <c r="AF27" i="1" s="1"/>
  <c r="AF28" i="1" s="1"/>
  <c r="AF29" i="1" s="1"/>
  <c r="AF30" i="1" s="1"/>
  <c r="AF31" i="1" s="1"/>
  <c r="AF32" i="1" s="1"/>
  <c r="AF33" i="1" s="1"/>
  <c r="AF34" i="1" s="1"/>
  <c r="AF35" i="1" s="1"/>
  <c r="AF36" i="1" s="1"/>
  <c r="AF37" i="1" s="1"/>
  <c r="AF38" i="1" s="1"/>
  <c r="AF39" i="1" s="1"/>
  <c r="AF40" i="1" s="1"/>
  <c r="AF41" i="1" s="1"/>
  <c r="AF42" i="1" s="1"/>
  <c r="AF43" i="1" s="1"/>
  <c r="AF44" i="1" s="1"/>
  <c r="AF45" i="1" s="1"/>
  <c r="AF46" i="1" s="1"/>
  <c r="AF47" i="1" s="1"/>
  <c r="AF48" i="1" s="1"/>
  <c r="AF49" i="1" s="1"/>
  <c r="AF50" i="1" s="1"/>
  <c r="AF51" i="1" s="1"/>
  <c r="AF52" i="1" s="1"/>
  <c r="AF53" i="1" s="1"/>
  <c r="AF54" i="1" s="1"/>
  <c r="AF55" i="1" s="1"/>
  <c r="AF56" i="1" s="1"/>
  <c r="AF57" i="1" s="1"/>
  <c r="AF58" i="1" s="1"/>
  <c r="AF59" i="1" s="1"/>
  <c r="AF60" i="1" s="1"/>
  <c r="AF61" i="1" s="1"/>
  <c r="AF62" i="1" s="1"/>
  <c r="AF63" i="1" s="1"/>
  <c r="AF64" i="1" s="1"/>
  <c r="AF65" i="1" s="1"/>
  <c r="AF66" i="1" s="1"/>
  <c r="AF67" i="1" s="1"/>
  <c r="AF68" i="1" s="1"/>
  <c r="AF69" i="1" s="1"/>
  <c r="AF70" i="1" s="1"/>
  <c r="AF71" i="1" s="1"/>
  <c r="AF72" i="1" s="1"/>
  <c r="AF73" i="1" s="1"/>
  <c r="AF74" i="1" s="1"/>
  <c r="AF75" i="1" s="1"/>
  <c r="AF76" i="1" s="1"/>
  <c r="AF77" i="1" s="1"/>
  <c r="AF78" i="1" s="1"/>
  <c r="AF79" i="1" s="1"/>
  <c r="AF80" i="1" s="1"/>
  <c r="AF81" i="1" s="1"/>
  <c r="AF82" i="1" s="1"/>
  <c r="AF83" i="1" s="1"/>
  <c r="AF84" i="1" s="1"/>
  <c r="AF85" i="1" s="1"/>
  <c r="AF86" i="1" s="1"/>
  <c r="AF87" i="1" s="1"/>
  <c r="AF88" i="1" s="1"/>
  <c r="AF89" i="1" s="1"/>
  <c r="AF90" i="1" s="1"/>
  <c r="AF91" i="1" s="1"/>
  <c r="AF92" i="1" s="1"/>
  <c r="AF93" i="1" s="1"/>
  <c r="AF94" i="1" s="1"/>
  <c r="AF95" i="1" s="1"/>
  <c r="AF96" i="1" s="1"/>
  <c r="AF97" i="1" s="1"/>
  <c r="AF98" i="1" s="1"/>
  <c r="AF99" i="1" s="1"/>
  <c r="AF100" i="1" s="1"/>
  <c r="AF101" i="1" s="1"/>
  <c r="AF102" i="1" s="1"/>
  <c r="AF103" i="1" s="1"/>
  <c r="AF104" i="1" s="1"/>
  <c r="AF105" i="1" s="1"/>
  <c r="AF106" i="1" s="1"/>
  <c r="AF107" i="1" s="1"/>
  <c r="AF108" i="1" s="1"/>
  <c r="AF109" i="1" s="1"/>
  <c r="AF110" i="1" s="1"/>
  <c r="AF111" i="1" s="1"/>
  <c r="AF112" i="1" s="1"/>
  <c r="AF113" i="1" s="1"/>
  <c r="AF114" i="1" s="1"/>
  <c r="AF115" i="1" s="1"/>
  <c r="AF116" i="1" s="1"/>
  <c r="P4" i="1" s="1"/>
  <c r="O5" i="1" l="1"/>
  <c r="O7" i="1" s="1"/>
  <c r="P5" i="1"/>
  <c r="P7" i="1" s="1"/>
</calcChain>
</file>

<file path=xl/sharedStrings.xml><?xml version="1.0" encoding="utf-8"?>
<sst xmlns="http://schemas.openxmlformats.org/spreadsheetml/2006/main" count="110" uniqueCount="68">
  <si>
    <t>year</t>
  </si>
  <si>
    <t>sp500</t>
  </si>
  <si>
    <t>smallcap</t>
  </si>
  <si>
    <t>tbill</t>
  </si>
  <si>
    <t>tbond</t>
  </si>
  <si>
    <t>cbond_baa</t>
  </si>
  <si>
    <t>real_estate</t>
  </si>
  <si>
    <t>gold</t>
  </si>
  <si>
    <t>inflation</t>
  </si>
  <si>
    <t>Explanations, by asset class</t>
  </si>
  <si>
    <t>Stocks (Large Cap)</t>
  </si>
  <si>
    <t>I use the S&amp;P 500, which was created in 1957, and then back fill the data using other indices of large market cap companies that existed prior. Each year, I compute the annual return, by first computing the dividend yield by dividing the dividends paid and the price change in the index, by the level of the index at the start of the year. Thus, if the index starts at 1000, and increases to 1080, while delivering a dividend of 5, my annual return = (1080-1000+5)/1000 = 8.5%</t>
  </si>
  <si>
    <t>Stocks (Small Cap)</t>
  </si>
  <si>
    <t>I use the value-weighted bottom decile of US stocks, as estimated and reported by Ken French on his amazing data page, for annual returns every year from 1928 to the most recent year.</t>
  </si>
  <si>
    <t>US T.Bond</t>
  </si>
  <si>
    <t>I use the 10-year US treasury bond, since it is the only longer maturity bond with an uninterrupted history going back in time. For the data, I use the yields on a constant-maturrity 10-year bond, which can be found on FRED (the Federal Reserve website). I convert the yield into a return, by repricing the bond, issued at par at the prior year's yield, with the new yield, while keeping the maturity constant at 10 years. Thus, if the yield goes from 2.5% to 3%, I first price a 2.5%, 10 year coupon bond with a 3% interest rate, and subtract this number from the par value of the bond which is $1000. That gives me the price change. Adding the 3% coupon for the current year gives me the total return.</t>
  </si>
  <si>
    <t>US T.Bill</t>
  </si>
  <si>
    <t>I use the 3-month US treasury bill, again choosing it over the 6-month because of longevity. While I used to report the end of the year number as the return on the T.Bill for the year, I have replaced that with the average T.Bill rate over the year, since that is a better representation.</t>
  </si>
  <si>
    <t>Aaa &amp; Baa Corporate Bond</t>
  </si>
  <si>
    <t>I obtain the yield on a Moody's Aaa and Baa corporate bond yields from FRED and then compute the return on the bond, using the same approach that I use for the US T.Bond.</t>
  </si>
  <si>
    <t>Real Estate</t>
  </si>
  <si>
    <t xml:space="preserve">I use the home price data that Robert Shiller reports on his webpage to compute a real estate return on residential real estate. That series has now morphed into the Case-Shiller Index. Note that this return is just price appreciation, and will understate the returns on real estate by the cash flow return (from rental income) each year. </t>
  </si>
  <si>
    <t>Gold</t>
  </si>
  <si>
    <t xml:space="preserve">Year-end prices for gold, per oz, </t>
  </si>
  <si>
    <t>Inflation Rate</t>
  </si>
  <si>
    <t>I use the CPI for all urban consumers, reported on FRED. I use the non seasonally adjusted numbers, because they go back to 1914. Seasonal adjustments began in 1948.</t>
  </si>
  <si>
    <t>Real Returns</t>
  </si>
  <si>
    <t>For each of the data series. I computre a real return by removing the inflatin for the year from the nominal return, using (1+ Nominal Rate)/ (1+Inflation Rate) -1.</t>
  </si>
  <si>
    <t>Arithmetic Average Return</t>
  </si>
  <si>
    <t>A simple average of the annual returns over the specified period (10 yrs, 50 yrs etc.)</t>
  </si>
  <si>
    <t>Geometric Average Return</t>
  </si>
  <si>
    <t>A compounded average of the returns over the period. This is most simply computed by dividing the value you would have at the end of the period by the value at the beginning and then computing the compouded average. To compute the cumulated value on both stocks and bonds, I assume that dividends/coupons get reinvested back.</t>
  </si>
  <si>
    <t>Risk Premium</t>
  </si>
  <si>
    <t>The risk premium is the difference in the annualized return on stocks and the annualized return on T.Bonds and on T.Bills over the specified period.</t>
  </si>
  <si>
    <t>FAQ</t>
  </si>
  <si>
    <t>How precise are the annual numbers?</t>
  </si>
  <si>
    <t>Since the S&amp;P and US treasuries are liquid and the underlying data is widely dispersed, the annual numbers are reliable.</t>
  </si>
  <si>
    <t>How good as the averages as predictors?</t>
  </si>
  <si>
    <t>The returns, especially on stocks and bonds, are noisy, with up years and down years. The averages that have been computed come with error, and I have computed standard errros in each of the numbers (especially the risk premiums). Note that even with the longest data series, there is substantial standard error and it becomes explosively large for shorter periods.</t>
  </si>
  <si>
    <t>Why do you keep the maturity of the 10-year bond unchanged, when you compute the return on the bond?</t>
  </si>
  <si>
    <t>Normally, when you buy a 10-year bond and hold it for a year, you will end up with a 9-year bond. While I could compute the return using a 9-year maturity, and the answer will be fairly close to what I report, I want to keep the 10-year rmaturity going for consistency in my risk premium computation. Put simply, think of the return on the 10-year bond as the one you would have if the coupon changed, but the maturity is reset to 10 year at the end of the year.</t>
  </si>
  <si>
    <t>NOMINAL RETURNS</t>
  </si>
  <si>
    <t>REAL RETURNS</t>
  </si>
  <si>
    <t>NOMINAL COMPOUNDED GROSS RETURNS</t>
  </si>
  <si>
    <t>REAL COMPOUNDED GROSS RETURNS</t>
  </si>
  <si>
    <t>Total returns</t>
  </si>
  <si>
    <t>Geometric average</t>
  </si>
  <si>
    <t>Number of periods</t>
  </si>
  <si>
    <t>Arithmetic average</t>
  </si>
  <si>
    <t>Correlation with inflation</t>
  </si>
  <si>
    <t>Arith - Geom average</t>
  </si>
  <si>
    <t>Q1</t>
  </si>
  <si>
    <t>Compounding over 100 years is a powerful force</t>
  </si>
  <si>
    <t>Q2</t>
  </si>
  <si>
    <t>Real returns. You don't eat dollars. You care about purchasing power.</t>
  </si>
  <si>
    <t>Q3</t>
  </si>
  <si>
    <t>Small cap, sp500</t>
  </si>
  <si>
    <t>Q4</t>
  </si>
  <si>
    <t>Small cap, sp500, gold. Most volatile ones</t>
  </si>
  <si>
    <t>Q5</t>
  </si>
  <si>
    <t>Arithmetic in the short run, geometric in the long run.</t>
  </si>
  <si>
    <t>Q6</t>
  </si>
  <si>
    <t>Real estate returns are missing: rental income, transaction costs (high in real estate), tax advantages (depreciation)</t>
  </si>
  <si>
    <t>Q7</t>
  </si>
  <si>
    <t>Gold, real estate, small-cap stocks, because the have the least negative correlations with inflation</t>
  </si>
  <si>
    <t>Q8</t>
  </si>
  <si>
    <t>They are less risky than stocks, and they may also help with diversification (which has to do with how correlated they are with stocks)</t>
  </si>
  <si>
    <t>sp500_real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</si>
</sst>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color rgb="FF000000"/>
      <name val="Aptos Narrow"/>
      <family val="2"/>
      <charset val="1"/>
    </font>
    <font>
      <b/>
      <sz val="11"/>
      <color rgb="FF000000"/>
      <name val="Aptos Narrow"/>
      <family val="2"/>
      <charset val="1"/>
    </font>
    <font>
      <b/>
      <sz val="12"/>
      <name val="Geneva"/>
      <family val="2"/>
      <charset val="1"/>
    </font>
    <font>
      <sz val="12"/>
      <color rgb="FFDD0806"/>
      <name val="Geneva"/>
      <family val="2"/>
      <charset val="1"/>
    </font>
    <font>
      <sz val="12"/>
      <name val="Geneva"/>
      <family val="2"/>
      <charset val="1"/>
    </font>
    <font>
      <b/>
      <sz val="10"/>
      <name val="Geneva"/>
      <family val="2"/>
      <charset val="1"/>
    </font>
  </fonts>
  <fills count="7">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s>
  <borders count="2">
    <border>
      <left/>
      <right/>
      <top/>
      <bottom/>
      <diagonal/>
    </border>
    <border>
      <left style="thin">
        <color rgb="FF3D3D3D"/>
      </left>
      <right style="thin">
        <color rgb="FF3D3D3D"/>
      </right>
      <top style="thin">
        <color rgb="FF3D3D3D"/>
      </top>
      <bottom style="thin">
        <color rgb="FF3D3D3D"/>
      </bottom>
      <diagonal/>
    </border>
  </borders>
  <cellStyleXfs count="1">
    <xf numFmtId="0" fontId="0" fillId="0" borderId="0"/>
  </cellStyleXfs>
  <cellXfs count="27">
    <xf numFmtId="0" fontId="0" fillId="0" borderId="0" xfId="0"/>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3" fillId="0" borderId="1" xfId="0" applyFont="1" applyBorder="1" applyAlignment="1">
      <alignment vertical="center" wrapText="1"/>
    </xf>
    <xf numFmtId="0" fontId="4" fillId="0" borderId="1" xfId="0" applyFont="1" applyBorder="1" applyAlignment="1">
      <alignment vertical="top" wrapText="1"/>
    </xf>
    <xf numFmtId="0" fontId="3" fillId="0" borderId="1" xfId="0" applyFont="1" applyBorder="1" applyAlignment="1">
      <alignment vertical="center"/>
    </xf>
    <xf numFmtId="0" fontId="4" fillId="0" borderId="1" xfId="0" applyFont="1" applyBorder="1" applyAlignment="1">
      <alignment wrapText="1"/>
    </xf>
    <xf numFmtId="0" fontId="4" fillId="0" borderId="1" xfId="0" applyFont="1" applyBorder="1"/>
    <xf numFmtId="0" fontId="3" fillId="0" borderId="1" xfId="0" applyFont="1" applyBorder="1" applyAlignment="1">
      <alignment horizontal="lef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left" vertical="top" wrapText="1"/>
    </xf>
    <xf numFmtId="0" fontId="0" fillId="2" borderId="0" xfId="0" applyFill="1"/>
    <xf numFmtId="0" fontId="1" fillId="2" borderId="0" xfId="0" applyFont="1" applyFill="1" applyAlignment="1">
      <alignment horizontal="center" wrapText="1"/>
    </xf>
    <xf numFmtId="0" fontId="0" fillId="2" borderId="0" xfId="0" applyFill="1" applyAlignment="1">
      <alignment horizontal="center"/>
    </xf>
    <xf numFmtId="0" fontId="0" fillId="3" borderId="0" xfId="0" applyFill="1"/>
    <xf numFmtId="0" fontId="1" fillId="3" borderId="0" xfId="0" applyFont="1" applyFill="1" applyAlignment="1">
      <alignment horizontal="center" wrapText="1"/>
    </xf>
    <xf numFmtId="164" fontId="0" fillId="3" borderId="0" xfId="0" applyNumberFormat="1" applyFill="1"/>
    <xf numFmtId="10" fontId="0" fillId="3" borderId="0" xfId="0" applyNumberFormat="1" applyFill="1"/>
    <xf numFmtId="2" fontId="0" fillId="3" borderId="0" xfId="0" applyNumberFormat="1" applyFill="1"/>
    <xf numFmtId="0" fontId="0" fillId="6" borderId="0" xfId="0" applyFill="1"/>
    <xf numFmtId="0" fontId="0" fillId="0" borderId="0" xfId="0" applyAlignment="1">
      <alignment horizontal="center"/>
    </xf>
    <xf numFmtId="0" fontId="0" fillId="4" borderId="0" xfId="0" applyFill="1" applyAlignment="1">
      <alignment horizontal="center"/>
    </xf>
    <xf numFmtId="0" fontId="0" fillId="5" borderId="0" xfId="0" applyFill="1" applyAlignment="1">
      <alignment horizontal="center"/>
    </xf>
    <xf numFmtId="0" fontId="2" fillId="0" borderId="1" xfId="0" applyFont="1" applyBorder="1" applyAlignment="1">
      <alignment horizontal="center"/>
    </xf>
    <xf numFmtId="0" fontId="5" fillId="0" borderId="1"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DD080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D3D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'SP500'!$B$1</c:f>
              <c:strCache>
                <c:ptCount val="1"/>
                <c:pt idx="0">
                  <c:v>sp500</c:v>
                </c:pt>
              </c:strCache>
            </c:strRef>
          </c:tx>
          <c:spPr>
            <a:ln w="19050" cap="rnd">
              <a:solidFill>
                <a:schemeClr val="accent1"/>
              </a:solidFill>
              <a:round/>
            </a:ln>
            <a:effectLst/>
          </c:spPr>
          <c:marker>
            <c:symbol val="none"/>
          </c:marker>
          <c:xVal>
            <c:numRef>
              <c:f>'SP500'!$A$2:$A$99</c:f>
              <c:numCache>
                <c:formatCode>General</c:formatCode>
                <c:ptCount val="98"/>
                <c:pt idx="0">
                  <c:v>1928</c:v>
                </c:pt>
                <c:pt idx="1">
                  <c:v>1929</c:v>
                </c:pt>
                <c:pt idx="2">
                  <c:v>1930</c:v>
                </c:pt>
                <c:pt idx="3">
                  <c:v>1931</c:v>
                </c:pt>
                <c:pt idx="4">
                  <c:v>1932</c:v>
                </c:pt>
                <c:pt idx="5">
                  <c:v>1933</c:v>
                </c:pt>
                <c:pt idx="6">
                  <c:v>1934</c:v>
                </c:pt>
                <c:pt idx="7">
                  <c:v>1935</c:v>
                </c:pt>
                <c:pt idx="8">
                  <c:v>1936</c:v>
                </c:pt>
                <c:pt idx="9">
                  <c:v>1937</c:v>
                </c:pt>
                <c:pt idx="10">
                  <c:v>1938</c:v>
                </c:pt>
                <c:pt idx="11">
                  <c:v>1939</c:v>
                </c:pt>
                <c:pt idx="12">
                  <c:v>1940</c:v>
                </c:pt>
                <c:pt idx="13">
                  <c:v>1941</c:v>
                </c:pt>
                <c:pt idx="14">
                  <c:v>1942</c:v>
                </c:pt>
                <c:pt idx="15">
                  <c:v>1943</c:v>
                </c:pt>
                <c:pt idx="16">
                  <c:v>1944</c:v>
                </c:pt>
                <c:pt idx="17">
                  <c:v>1945</c:v>
                </c:pt>
                <c:pt idx="18">
                  <c:v>1946</c:v>
                </c:pt>
                <c:pt idx="19">
                  <c:v>1947</c:v>
                </c:pt>
                <c:pt idx="20">
                  <c:v>1948</c:v>
                </c:pt>
                <c:pt idx="21">
                  <c:v>1949</c:v>
                </c:pt>
                <c:pt idx="22">
                  <c:v>1950</c:v>
                </c:pt>
                <c:pt idx="23">
                  <c:v>1951</c:v>
                </c:pt>
                <c:pt idx="24">
                  <c:v>1952</c:v>
                </c:pt>
                <c:pt idx="25">
                  <c:v>1953</c:v>
                </c:pt>
                <c:pt idx="26">
                  <c:v>1954</c:v>
                </c:pt>
                <c:pt idx="27">
                  <c:v>1955</c:v>
                </c:pt>
                <c:pt idx="28">
                  <c:v>1956</c:v>
                </c:pt>
                <c:pt idx="29">
                  <c:v>1957</c:v>
                </c:pt>
                <c:pt idx="30">
                  <c:v>1958</c:v>
                </c:pt>
                <c:pt idx="31">
                  <c:v>1959</c:v>
                </c:pt>
                <c:pt idx="32">
                  <c:v>1960</c:v>
                </c:pt>
                <c:pt idx="33">
                  <c:v>1961</c:v>
                </c:pt>
                <c:pt idx="34">
                  <c:v>1962</c:v>
                </c:pt>
                <c:pt idx="35">
                  <c:v>1963</c:v>
                </c:pt>
                <c:pt idx="36">
                  <c:v>1964</c:v>
                </c:pt>
                <c:pt idx="37">
                  <c:v>1965</c:v>
                </c:pt>
                <c:pt idx="38">
                  <c:v>1966</c:v>
                </c:pt>
                <c:pt idx="39">
                  <c:v>1967</c:v>
                </c:pt>
                <c:pt idx="40">
                  <c:v>1968</c:v>
                </c:pt>
                <c:pt idx="41">
                  <c:v>1969</c:v>
                </c:pt>
                <c:pt idx="42">
                  <c:v>1970</c:v>
                </c:pt>
                <c:pt idx="43">
                  <c:v>1971</c:v>
                </c:pt>
                <c:pt idx="44">
                  <c:v>1972</c:v>
                </c:pt>
                <c:pt idx="45">
                  <c:v>1973</c:v>
                </c:pt>
                <c:pt idx="46">
                  <c:v>1974</c:v>
                </c:pt>
                <c:pt idx="47">
                  <c:v>1975</c:v>
                </c:pt>
                <c:pt idx="48">
                  <c:v>1976</c:v>
                </c:pt>
                <c:pt idx="49">
                  <c:v>1977</c:v>
                </c:pt>
                <c:pt idx="50">
                  <c:v>1978</c:v>
                </c:pt>
                <c:pt idx="51">
                  <c:v>1979</c:v>
                </c:pt>
                <c:pt idx="52">
                  <c:v>1980</c:v>
                </c:pt>
                <c:pt idx="53">
                  <c:v>1981</c:v>
                </c:pt>
                <c:pt idx="54">
                  <c:v>1982</c:v>
                </c:pt>
                <c:pt idx="55">
                  <c:v>1983</c:v>
                </c:pt>
                <c:pt idx="56">
                  <c:v>1984</c:v>
                </c:pt>
                <c:pt idx="57">
                  <c:v>1985</c:v>
                </c:pt>
                <c:pt idx="58">
                  <c:v>1986</c:v>
                </c:pt>
                <c:pt idx="59">
                  <c:v>1987</c:v>
                </c:pt>
                <c:pt idx="60">
                  <c:v>1988</c:v>
                </c:pt>
                <c:pt idx="61">
                  <c:v>1989</c:v>
                </c:pt>
                <c:pt idx="62">
                  <c:v>1990</c:v>
                </c:pt>
                <c:pt idx="63">
                  <c:v>1991</c:v>
                </c:pt>
                <c:pt idx="64">
                  <c:v>1992</c:v>
                </c:pt>
                <c:pt idx="65">
                  <c:v>1993</c:v>
                </c:pt>
                <c:pt idx="66">
                  <c:v>1994</c:v>
                </c:pt>
                <c:pt idx="67">
                  <c:v>1995</c:v>
                </c:pt>
                <c:pt idx="68">
                  <c:v>1996</c:v>
                </c:pt>
                <c:pt idx="69">
                  <c:v>1997</c:v>
                </c:pt>
                <c:pt idx="70">
                  <c:v>1998</c:v>
                </c:pt>
                <c:pt idx="71">
                  <c:v>1999</c:v>
                </c:pt>
                <c:pt idx="72">
                  <c:v>2000</c:v>
                </c:pt>
                <c:pt idx="73">
                  <c:v>2001</c:v>
                </c:pt>
                <c:pt idx="74">
                  <c:v>2002</c:v>
                </c:pt>
                <c:pt idx="75">
                  <c:v>2003</c:v>
                </c:pt>
                <c:pt idx="76">
                  <c:v>2004</c:v>
                </c:pt>
                <c:pt idx="77">
                  <c:v>2005</c:v>
                </c:pt>
                <c:pt idx="78">
                  <c:v>2006</c:v>
                </c:pt>
                <c:pt idx="79">
                  <c:v>2007</c:v>
                </c:pt>
                <c:pt idx="80">
                  <c:v>2008</c:v>
                </c:pt>
                <c:pt idx="81">
                  <c:v>2009</c:v>
                </c:pt>
                <c:pt idx="82">
                  <c:v>2010</c:v>
                </c:pt>
                <c:pt idx="83">
                  <c:v>2011</c:v>
                </c:pt>
                <c:pt idx="84">
                  <c:v>2012</c:v>
                </c:pt>
                <c:pt idx="85">
                  <c:v>2013</c:v>
                </c:pt>
                <c:pt idx="86">
                  <c:v>2014</c:v>
                </c:pt>
                <c:pt idx="87">
                  <c:v>2015</c:v>
                </c:pt>
                <c:pt idx="88">
                  <c:v>2016</c:v>
                </c:pt>
                <c:pt idx="89">
                  <c:v>2017</c:v>
                </c:pt>
                <c:pt idx="90">
                  <c:v>2018</c:v>
                </c:pt>
                <c:pt idx="91">
                  <c:v>2019</c:v>
                </c:pt>
                <c:pt idx="92">
                  <c:v>2020</c:v>
                </c:pt>
                <c:pt idx="93">
                  <c:v>2021</c:v>
                </c:pt>
                <c:pt idx="94">
                  <c:v>2022</c:v>
                </c:pt>
                <c:pt idx="95">
                  <c:v>2023</c:v>
                </c:pt>
                <c:pt idx="96">
                  <c:v>2024</c:v>
                </c:pt>
                <c:pt idx="97">
                  <c:v>2025</c:v>
                </c:pt>
              </c:numCache>
            </c:numRef>
          </c:xVal>
          <c:yVal>
            <c:numRef>
              <c:f>'SP500'!$B$2:$B$99</c:f>
              <c:numCache>
                <c:formatCode>General</c:formatCode>
                <c:ptCount val="98"/>
                <c:pt idx="0">
                  <c:v>1.4381115515288789</c:v>
                </c:pt>
                <c:pt idx="1">
                  <c:v>1.3187778227633069</c:v>
                </c:pt>
                <c:pt idx="2">
                  <c:v>0.98745287812797244</c:v>
                </c:pt>
                <c:pt idx="3">
                  <c:v>0.55457773989527259</c:v>
                </c:pt>
                <c:pt idx="4">
                  <c:v>0.50664911000008706</c:v>
                </c:pt>
                <c:pt idx="5">
                  <c:v>0.75988361031728369</c:v>
                </c:pt>
                <c:pt idx="6">
                  <c:v>0.75085189438723365</c:v>
                </c:pt>
                <c:pt idx="7">
                  <c:v>1.1018032313054875</c:v>
                </c:pt>
                <c:pt idx="8">
                  <c:v>1.4537567579101442</c:v>
                </c:pt>
                <c:pt idx="9">
                  <c:v>0.94004667561917865</c:v>
                </c:pt>
                <c:pt idx="10">
                  <c:v>1.2153172913465566</c:v>
                </c:pt>
                <c:pt idx="11">
                  <c:v>1.2019783979098748</c:v>
                </c:pt>
                <c:pt idx="12">
                  <c:v>1.0736927676790187</c:v>
                </c:pt>
                <c:pt idx="13">
                  <c:v>0.93656657282615952</c:v>
                </c:pt>
                <c:pt idx="14">
                  <c:v>1.1161416273305258</c:v>
                </c:pt>
                <c:pt idx="15">
                  <c:v>1.3958613420800159</c:v>
                </c:pt>
                <c:pt idx="16">
                  <c:v>1.6615032047534233</c:v>
                </c:pt>
                <c:pt idx="17">
                  <c:v>2.2566716689959101</c:v>
                </c:pt>
                <c:pt idx="18">
                  <c:v>2.0664534862054889</c:v>
                </c:pt>
                <c:pt idx="19">
                  <c:v>2.1739090674881743</c:v>
                </c:pt>
                <c:pt idx="20">
                  <c:v>2.2979213442269764</c:v>
                </c:pt>
                <c:pt idx="21">
                  <c:v>2.7185150279480563</c:v>
                </c:pt>
                <c:pt idx="22">
                  <c:v>3.5559682354110911</c:v>
                </c:pt>
                <c:pt idx="23">
                  <c:v>4.3979668599085695</c:v>
                </c:pt>
                <c:pt idx="24">
                  <c:v>5.1962413250918651</c:v>
                </c:pt>
                <c:pt idx="25">
                  <c:v>5.1334600909864454</c:v>
                </c:pt>
                <c:pt idx="26">
                  <c:v>7.8317772094125067</c:v>
                </c:pt>
                <c:pt idx="27">
                  <c:v>10.384727616197905</c:v>
                </c:pt>
                <c:pt idx="28">
                  <c:v>11.1573006602201</c:v>
                </c:pt>
                <c:pt idx="29">
                  <c:v>9.9905415428605249</c:v>
                </c:pt>
                <c:pt idx="30">
                  <c:v>14.358401808531237</c:v>
                </c:pt>
                <c:pt idx="31">
                  <c:v>16.089516371948243</c:v>
                </c:pt>
                <c:pt idx="32">
                  <c:v>16.143663276511315</c:v>
                </c:pt>
                <c:pt idx="33">
                  <c:v>20.443965961043951</c:v>
                </c:pt>
                <c:pt idx="34">
                  <c:v>18.642553972252927</c:v>
                </c:pt>
                <c:pt idx="35">
                  <c:v>22.857994686007363</c:v>
                </c:pt>
                <c:pt idx="36">
                  <c:v>26.610238718383325</c:v>
                </c:pt>
                <c:pt idx="37">
                  <c:v>29.909706741017342</c:v>
                </c:pt>
                <c:pt idx="38">
                  <c:v>26.927423569857034</c:v>
                </c:pt>
                <c:pt idx="39">
                  <c:v>33.336949185039664</c:v>
                </c:pt>
                <c:pt idx="40">
                  <c:v>36.942294451635888</c:v>
                </c:pt>
                <c:pt idx="41">
                  <c:v>33.897742881722124</c:v>
                </c:pt>
                <c:pt idx="42">
                  <c:v>35.104890625432844</c:v>
                </c:pt>
                <c:pt idx="43">
                  <c:v>40.097209883373885</c:v>
                </c:pt>
                <c:pt idx="44">
                  <c:v>47.617587115819937</c:v>
                </c:pt>
                <c:pt idx="45">
                  <c:v>40.804440162682916</c:v>
                </c:pt>
                <c:pt idx="46">
                  <c:v>30.235361494891819</c:v>
                </c:pt>
                <c:pt idx="47">
                  <c:v>41.420974934477535</c:v>
                </c:pt>
                <c:pt idx="48">
                  <c:v>51.292007057775741</c:v>
                </c:pt>
                <c:pt idx="49">
                  <c:v>47.711976750535179</c:v>
                </c:pt>
                <c:pt idx="50">
                  <c:v>50.817684777098421</c:v>
                </c:pt>
                <c:pt idx="51">
                  <c:v>60.228860912752637</c:v>
                </c:pt>
                <c:pt idx="52">
                  <c:v>79.342637789341495</c:v>
                </c:pt>
                <c:pt idx="53">
                  <c:v>75.611637327829754</c:v>
                </c:pt>
                <c:pt idx="54">
                  <c:v>91.050819200356017</c:v>
                </c:pt>
                <c:pt idx="55">
                  <c:v>111.38898259597264</c:v>
                </c:pt>
                <c:pt idx="56">
                  <c:v>118.23510763827117</c:v>
                </c:pt>
                <c:pt idx="57">
                  <c:v>155.16602025374496</c:v>
                </c:pt>
                <c:pt idx="58">
                  <c:v>183.86332207529975</c:v>
                </c:pt>
                <c:pt idx="59">
                  <c:v>194.55078518894334</c:v>
                </c:pt>
                <c:pt idx="60">
                  <c:v>226.72402365298581</c:v>
                </c:pt>
                <c:pt idx="61">
                  <c:v>298.08582644967163</c:v>
                </c:pt>
                <c:pt idx="62">
                  <c:v>288.95113053319881</c:v>
                </c:pt>
                <c:pt idx="63">
                  <c:v>376.31505158637327</c:v>
                </c:pt>
                <c:pt idx="64">
                  <c:v>404.5150778713778</c:v>
                </c:pt>
                <c:pt idx="65">
                  <c:v>444.83330392392327</c:v>
                </c:pt>
                <c:pt idx="66">
                  <c:v>450.73144068086742</c:v>
                </c:pt>
                <c:pt idx="67">
                  <c:v>618.38189655869894</c:v>
                </c:pt>
                <c:pt idx="68">
                  <c:v>758.63688438399527</c:v>
                </c:pt>
                <c:pt idx="69">
                  <c:v>1009.7734069068349</c:v>
                </c:pt>
                <c:pt idx="70">
                  <c:v>1295.9225231742419</c:v>
                </c:pt>
                <c:pt idx="71">
                  <c:v>1566.58049072466</c:v>
                </c:pt>
                <c:pt idx="72">
                  <c:v>1425.089777014153</c:v>
                </c:pt>
                <c:pt idx="73">
                  <c:v>1256.2200708807081</c:v>
                </c:pt>
                <c:pt idx="74">
                  <c:v>980.27816765412683</c:v>
                </c:pt>
                <c:pt idx="75">
                  <c:v>1258.2438848080346</c:v>
                </c:pt>
                <c:pt idx="76">
                  <c:v>1393.4142061832538</c:v>
                </c:pt>
                <c:pt idx="77">
                  <c:v>1460.7785027872183</c:v>
                </c:pt>
                <c:pt idx="78">
                  <c:v>1688.8433934842524</c:v>
                </c:pt>
                <c:pt idx="79">
                  <c:v>1781.4719823435487</c:v>
                </c:pt>
                <c:pt idx="80">
                  <c:v>1130.3022131020621</c:v>
                </c:pt>
                <c:pt idx="81">
                  <c:v>1423.4487355944939</c:v>
                </c:pt>
                <c:pt idx="82">
                  <c:v>1634.4193862372183</c:v>
                </c:pt>
                <c:pt idx="83">
                  <c:v>1668.715629679539</c:v>
                </c:pt>
                <c:pt idx="84">
                  <c:v>1933.8843092558427</c:v>
                </c:pt>
                <c:pt idx="85">
                  <c:v>2555.5330808629506</c:v>
                </c:pt>
                <c:pt idx="86">
                  <c:v>2901.1541501103475</c:v>
                </c:pt>
                <c:pt idx="87">
                  <c:v>2941.1579221836059</c:v>
                </c:pt>
                <c:pt idx="88">
                  <c:v>3287.4228230178164</c:v>
                </c:pt>
                <c:pt idx="89">
                  <c:v>3997.6863507184235</c:v>
                </c:pt>
                <c:pt idx="90">
                  <c:v>3828.7093740858218</c:v>
                </c:pt>
                <c:pt idx="91">
                  <c:v>5023.7138919333102</c:v>
                </c:pt>
                <c:pt idx="92">
                  <c:v>5929.1479859087121</c:v>
                </c:pt>
                <c:pt idx="93">
                  <c:v>7617.1083361716355</c:v>
                </c:pt>
                <c:pt idx="94">
                  <c:v>6243.1719685550615</c:v>
                </c:pt>
                <c:pt idx="95">
                  <c:v>7870.1853483535242</c:v>
                </c:pt>
                <c:pt idx="96">
                  <c:v>9828.1781668107305</c:v>
                </c:pt>
                <c:pt idx="97">
                  <c:v>11570.09087607843</c:v>
                </c:pt>
              </c:numCache>
            </c:numRef>
          </c:yVal>
          <c:smooth val="0"/>
          <c:extLst>
            <c:ext xmlns:c16="http://schemas.microsoft.com/office/drawing/2014/chart" uri="{C3380CC4-5D6E-409C-BE32-E72D297353CC}">
              <c16:uniqueId val="{00000000-45B5-45BE-BF22-60E7E03C958E}"/>
            </c:ext>
          </c:extLst>
        </c:ser>
        <c:ser>
          <c:idx val="1"/>
          <c:order val="1"/>
          <c:tx>
            <c:strRef>
              <c:f>'SP500'!$C$1</c:f>
              <c:strCache>
                <c:ptCount val="1"/>
                <c:pt idx="0">
                  <c:v>sp500_real</c:v>
                </c:pt>
              </c:strCache>
            </c:strRef>
          </c:tx>
          <c:spPr>
            <a:ln w="19050" cap="rnd">
              <a:solidFill>
                <a:schemeClr val="accent2"/>
              </a:solidFill>
              <a:round/>
            </a:ln>
            <a:effectLst/>
          </c:spPr>
          <c:marker>
            <c:symbol val="none"/>
          </c:marker>
          <c:xVal>
            <c:numRef>
              <c:f>'SP500'!$A$2:$A$99</c:f>
              <c:numCache>
                <c:formatCode>General</c:formatCode>
                <c:ptCount val="98"/>
                <c:pt idx="0">
                  <c:v>1928</c:v>
                </c:pt>
                <c:pt idx="1">
                  <c:v>1929</c:v>
                </c:pt>
                <c:pt idx="2">
                  <c:v>1930</c:v>
                </c:pt>
                <c:pt idx="3">
                  <c:v>1931</c:v>
                </c:pt>
                <c:pt idx="4">
                  <c:v>1932</c:v>
                </c:pt>
                <c:pt idx="5">
                  <c:v>1933</c:v>
                </c:pt>
                <c:pt idx="6">
                  <c:v>1934</c:v>
                </c:pt>
                <c:pt idx="7">
                  <c:v>1935</c:v>
                </c:pt>
                <c:pt idx="8">
                  <c:v>1936</c:v>
                </c:pt>
                <c:pt idx="9">
                  <c:v>1937</c:v>
                </c:pt>
                <c:pt idx="10">
                  <c:v>1938</c:v>
                </c:pt>
                <c:pt idx="11">
                  <c:v>1939</c:v>
                </c:pt>
                <c:pt idx="12">
                  <c:v>1940</c:v>
                </c:pt>
                <c:pt idx="13">
                  <c:v>1941</c:v>
                </c:pt>
                <c:pt idx="14">
                  <c:v>1942</c:v>
                </c:pt>
                <c:pt idx="15">
                  <c:v>1943</c:v>
                </c:pt>
                <c:pt idx="16">
                  <c:v>1944</c:v>
                </c:pt>
                <c:pt idx="17">
                  <c:v>1945</c:v>
                </c:pt>
                <c:pt idx="18">
                  <c:v>1946</c:v>
                </c:pt>
                <c:pt idx="19">
                  <c:v>1947</c:v>
                </c:pt>
                <c:pt idx="20">
                  <c:v>1948</c:v>
                </c:pt>
                <c:pt idx="21">
                  <c:v>1949</c:v>
                </c:pt>
                <c:pt idx="22">
                  <c:v>1950</c:v>
                </c:pt>
                <c:pt idx="23">
                  <c:v>1951</c:v>
                </c:pt>
                <c:pt idx="24">
                  <c:v>1952</c:v>
                </c:pt>
                <c:pt idx="25">
                  <c:v>1953</c:v>
                </c:pt>
                <c:pt idx="26">
                  <c:v>1954</c:v>
                </c:pt>
                <c:pt idx="27">
                  <c:v>1955</c:v>
                </c:pt>
                <c:pt idx="28">
                  <c:v>1956</c:v>
                </c:pt>
                <c:pt idx="29">
                  <c:v>1957</c:v>
                </c:pt>
                <c:pt idx="30">
                  <c:v>1958</c:v>
                </c:pt>
                <c:pt idx="31">
                  <c:v>1959</c:v>
                </c:pt>
                <c:pt idx="32">
                  <c:v>1960</c:v>
                </c:pt>
                <c:pt idx="33">
                  <c:v>1961</c:v>
                </c:pt>
                <c:pt idx="34">
                  <c:v>1962</c:v>
                </c:pt>
                <c:pt idx="35">
                  <c:v>1963</c:v>
                </c:pt>
                <c:pt idx="36">
                  <c:v>1964</c:v>
                </c:pt>
                <c:pt idx="37">
                  <c:v>1965</c:v>
                </c:pt>
                <c:pt idx="38">
                  <c:v>1966</c:v>
                </c:pt>
                <c:pt idx="39">
                  <c:v>1967</c:v>
                </c:pt>
                <c:pt idx="40">
                  <c:v>1968</c:v>
                </c:pt>
                <c:pt idx="41">
                  <c:v>1969</c:v>
                </c:pt>
                <c:pt idx="42">
                  <c:v>1970</c:v>
                </c:pt>
                <c:pt idx="43">
                  <c:v>1971</c:v>
                </c:pt>
                <c:pt idx="44">
                  <c:v>1972</c:v>
                </c:pt>
                <c:pt idx="45">
                  <c:v>1973</c:v>
                </c:pt>
                <c:pt idx="46">
                  <c:v>1974</c:v>
                </c:pt>
                <c:pt idx="47">
                  <c:v>1975</c:v>
                </c:pt>
                <c:pt idx="48">
                  <c:v>1976</c:v>
                </c:pt>
                <c:pt idx="49">
                  <c:v>1977</c:v>
                </c:pt>
                <c:pt idx="50">
                  <c:v>1978</c:v>
                </c:pt>
                <c:pt idx="51">
                  <c:v>1979</c:v>
                </c:pt>
                <c:pt idx="52">
                  <c:v>1980</c:v>
                </c:pt>
                <c:pt idx="53">
                  <c:v>1981</c:v>
                </c:pt>
                <c:pt idx="54">
                  <c:v>1982</c:v>
                </c:pt>
                <c:pt idx="55">
                  <c:v>1983</c:v>
                </c:pt>
                <c:pt idx="56">
                  <c:v>1984</c:v>
                </c:pt>
                <c:pt idx="57">
                  <c:v>1985</c:v>
                </c:pt>
                <c:pt idx="58">
                  <c:v>1986</c:v>
                </c:pt>
                <c:pt idx="59">
                  <c:v>1987</c:v>
                </c:pt>
                <c:pt idx="60">
                  <c:v>1988</c:v>
                </c:pt>
                <c:pt idx="61">
                  <c:v>1989</c:v>
                </c:pt>
                <c:pt idx="62">
                  <c:v>1990</c:v>
                </c:pt>
                <c:pt idx="63">
                  <c:v>1991</c:v>
                </c:pt>
                <c:pt idx="64">
                  <c:v>1992</c:v>
                </c:pt>
                <c:pt idx="65">
                  <c:v>1993</c:v>
                </c:pt>
                <c:pt idx="66">
                  <c:v>1994</c:v>
                </c:pt>
                <c:pt idx="67">
                  <c:v>1995</c:v>
                </c:pt>
                <c:pt idx="68">
                  <c:v>1996</c:v>
                </c:pt>
                <c:pt idx="69">
                  <c:v>1997</c:v>
                </c:pt>
                <c:pt idx="70">
                  <c:v>1998</c:v>
                </c:pt>
                <c:pt idx="71">
                  <c:v>1999</c:v>
                </c:pt>
                <c:pt idx="72">
                  <c:v>2000</c:v>
                </c:pt>
                <c:pt idx="73">
                  <c:v>2001</c:v>
                </c:pt>
                <c:pt idx="74">
                  <c:v>2002</c:v>
                </c:pt>
                <c:pt idx="75">
                  <c:v>2003</c:v>
                </c:pt>
                <c:pt idx="76">
                  <c:v>2004</c:v>
                </c:pt>
                <c:pt idx="77">
                  <c:v>2005</c:v>
                </c:pt>
                <c:pt idx="78">
                  <c:v>2006</c:v>
                </c:pt>
                <c:pt idx="79">
                  <c:v>2007</c:v>
                </c:pt>
                <c:pt idx="80">
                  <c:v>2008</c:v>
                </c:pt>
                <c:pt idx="81">
                  <c:v>2009</c:v>
                </c:pt>
                <c:pt idx="82">
                  <c:v>2010</c:v>
                </c:pt>
                <c:pt idx="83">
                  <c:v>2011</c:v>
                </c:pt>
                <c:pt idx="84">
                  <c:v>2012</c:v>
                </c:pt>
                <c:pt idx="85">
                  <c:v>2013</c:v>
                </c:pt>
                <c:pt idx="86">
                  <c:v>2014</c:v>
                </c:pt>
                <c:pt idx="87">
                  <c:v>2015</c:v>
                </c:pt>
                <c:pt idx="88">
                  <c:v>2016</c:v>
                </c:pt>
                <c:pt idx="89">
                  <c:v>2017</c:v>
                </c:pt>
                <c:pt idx="90">
                  <c:v>2018</c:v>
                </c:pt>
                <c:pt idx="91">
                  <c:v>2019</c:v>
                </c:pt>
                <c:pt idx="92">
                  <c:v>2020</c:v>
                </c:pt>
                <c:pt idx="93">
                  <c:v>2021</c:v>
                </c:pt>
                <c:pt idx="94">
                  <c:v>2022</c:v>
                </c:pt>
                <c:pt idx="95">
                  <c:v>2023</c:v>
                </c:pt>
                <c:pt idx="96">
                  <c:v>2024</c:v>
                </c:pt>
                <c:pt idx="97">
                  <c:v>2025</c:v>
                </c:pt>
              </c:numCache>
            </c:numRef>
          </c:xVal>
          <c:yVal>
            <c:numRef>
              <c:f>'SP500'!$C$2:$C$99</c:f>
              <c:numCache>
                <c:formatCode>General</c:formatCode>
                <c:ptCount val="98"/>
                <c:pt idx="0">
                  <c:v>1.4549315790346244</c:v>
                </c:pt>
                <c:pt idx="1">
                  <c:v>1.3264450825239174</c:v>
                </c:pt>
                <c:pt idx="2">
                  <c:v>1.0610518210658035</c:v>
                </c:pt>
                <c:pt idx="3">
                  <c:v>0.65713661747480112</c:v>
                </c:pt>
                <c:pt idx="4">
                  <c:v>0.66908618994871938</c:v>
                </c:pt>
                <c:pt idx="5">
                  <c:v>0.99590799448676404</c:v>
                </c:pt>
                <c:pt idx="6">
                  <c:v>0.96938336168513228</c:v>
                </c:pt>
                <c:pt idx="7">
                  <c:v>1.3812460646489029</c:v>
                </c:pt>
                <c:pt idx="8">
                  <c:v>1.7964278918430332</c:v>
                </c:pt>
                <c:pt idx="9">
                  <c:v>1.1293615984604413</c:v>
                </c:pt>
                <c:pt idx="10">
                  <c:v>1.501784929481786</c:v>
                </c:pt>
                <c:pt idx="11">
                  <c:v>1.4853018684064541</c:v>
                </c:pt>
                <c:pt idx="12">
                  <c:v>1.3173676579957327</c:v>
                </c:pt>
                <c:pt idx="13">
                  <c:v>1.0453290728666556</c:v>
                </c:pt>
                <c:pt idx="14">
                  <c:v>1.1425590841672337</c:v>
                </c:pt>
                <c:pt idx="15">
                  <c:v>1.3878390316803502</c:v>
                </c:pt>
                <c:pt idx="16">
                  <c:v>1.6148316372840121</c:v>
                </c:pt>
                <c:pt idx="17">
                  <c:v>2.1450778647136595</c:v>
                </c:pt>
                <c:pt idx="18">
                  <c:v>1.6627740577106596</c:v>
                </c:pt>
                <c:pt idx="19">
                  <c:v>1.6072061280435377</c:v>
                </c:pt>
                <c:pt idx="20">
                  <c:v>1.6495450929650286</c:v>
                </c:pt>
                <c:pt idx="21">
                  <c:v>1.9928096434949616</c:v>
                </c:pt>
                <c:pt idx="22">
                  <c:v>2.4607299722304226</c:v>
                </c:pt>
                <c:pt idx="23">
                  <c:v>2.8711254805009236</c:v>
                </c:pt>
                <c:pt idx="24">
                  <c:v>3.366852828671099</c:v>
                </c:pt>
                <c:pt idx="25">
                  <c:v>3.3014445525670628</c:v>
                </c:pt>
                <c:pt idx="26">
                  <c:v>5.0745220221230243</c:v>
                </c:pt>
                <c:pt idx="27">
                  <c:v>6.7035739101622482</c:v>
                </c:pt>
                <c:pt idx="28">
                  <c:v>6.9935254567944884</c:v>
                </c:pt>
                <c:pt idx="29">
                  <c:v>6.0857877102242863</c:v>
                </c:pt>
                <c:pt idx="30">
                  <c:v>8.59516826346578</c:v>
                </c:pt>
                <c:pt idx="31">
                  <c:v>9.4676413797747205</c:v>
                </c:pt>
                <c:pt idx="32">
                  <c:v>9.3719936145673159</c:v>
                </c:pt>
                <c:pt idx="33">
                  <c:v>11.789355292961785</c:v>
                </c:pt>
                <c:pt idx="34">
                  <c:v>10.609086769475903</c:v>
                </c:pt>
                <c:pt idx="35">
                  <c:v>12.797519808451202</c:v>
                </c:pt>
                <c:pt idx="36">
                  <c:v>14.755038781126828</c:v>
                </c:pt>
                <c:pt idx="37">
                  <c:v>16.271635254059628</c:v>
                </c:pt>
                <c:pt idx="38">
                  <c:v>14.159407067726303</c:v>
                </c:pt>
                <c:pt idx="39">
                  <c:v>17.01266435614399</c:v>
                </c:pt>
                <c:pt idx="40">
                  <c:v>18.002868455427063</c:v>
                </c:pt>
                <c:pt idx="41">
                  <c:v>15.555201429652204</c:v>
                </c:pt>
                <c:pt idx="42">
                  <c:v>15.259164953420104</c:v>
                </c:pt>
                <c:pt idx="43">
                  <c:v>16.877905640425876</c:v>
                </c:pt>
                <c:pt idx="44">
                  <c:v>19.383163579784377</c:v>
                </c:pt>
                <c:pt idx="45">
                  <c:v>15.279588684526972</c:v>
                </c:pt>
                <c:pt idx="46">
                  <c:v>10.078456645654267</c:v>
                </c:pt>
                <c:pt idx="47">
                  <c:v>12.911406141987376</c:v>
                </c:pt>
                <c:pt idx="48">
                  <c:v>15.246597583635101</c:v>
                </c:pt>
                <c:pt idx="49">
                  <c:v>13.291746284594142</c:v>
                </c:pt>
                <c:pt idx="50">
                  <c:v>12.985911910163477</c:v>
                </c:pt>
                <c:pt idx="51">
                  <c:v>13.584871873578184</c:v>
                </c:pt>
                <c:pt idx="52">
                  <c:v>15.905308221508719</c:v>
                </c:pt>
                <c:pt idx="53">
                  <c:v>13.915763998196862</c:v>
                </c:pt>
                <c:pt idx="54">
                  <c:v>16.139136478779527</c:v>
                </c:pt>
                <c:pt idx="55">
                  <c:v>19.023002334432178</c:v>
                </c:pt>
                <c:pt idx="56">
                  <c:v>19.425148075969119</c:v>
                </c:pt>
                <c:pt idx="57">
                  <c:v>24.559680885439125</c:v>
                </c:pt>
                <c:pt idx="58">
                  <c:v>28.785850556264254</c:v>
                </c:pt>
                <c:pt idx="59">
                  <c:v>29.165768020793465</c:v>
                </c:pt>
                <c:pt idx="60">
                  <c:v>32.55043034001605</c:v>
                </c:pt>
                <c:pt idx="61">
                  <c:v>40.89521474950562</c:v>
                </c:pt>
                <c:pt idx="62">
                  <c:v>37.360661549576967</c:v>
                </c:pt>
                <c:pt idx="63">
                  <c:v>47.209953791211575</c:v>
                </c:pt>
                <c:pt idx="64">
                  <c:v>49.317219380257846</c:v>
                </c:pt>
                <c:pt idx="65">
                  <c:v>52.782025555427687</c:v>
                </c:pt>
                <c:pt idx="66">
                  <c:v>52.088556547167755</c:v>
                </c:pt>
                <c:pt idx="67">
                  <c:v>69.693882283120402</c:v>
                </c:pt>
                <c:pt idx="68">
                  <c:v>82.751718736313023</c:v>
                </c:pt>
                <c:pt idx="69">
                  <c:v>108.30183028531557</c:v>
                </c:pt>
                <c:pt idx="70">
                  <c:v>136.78747504108043</c:v>
                </c:pt>
                <c:pt idx="71">
                  <c:v>161.03299202588985</c:v>
                </c:pt>
                <c:pt idx="72">
                  <c:v>141.69001222485778</c:v>
                </c:pt>
                <c:pt idx="73">
                  <c:v>122.99160176503312</c:v>
                </c:pt>
                <c:pt idx="74">
                  <c:v>93.74692744401149</c:v>
                </c:pt>
                <c:pt idx="75">
                  <c:v>118.10975765884137</c:v>
                </c:pt>
                <c:pt idx="76">
                  <c:v>126.67407381476185</c:v>
                </c:pt>
                <c:pt idx="77">
                  <c:v>128.4119865803163</c:v>
                </c:pt>
                <c:pt idx="78">
                  <c:v>144.78197908591304</c:v>
                </c:pt>
                <c:pt idx="79">
                  <c:v>146.73426575531323</c:v>
                </c:pt>
                <c:pt idx="80">
                  <c:v>93.014427518316182</c:v>
                </c:pt>
                <c:pt idx="81">
                  <c:v>114.03467696062906</c:v>
                </c:pt>
                <c:pt idx="82">
                  <c:v>129.0062887998661</c:v>
                </c:pt>
                <c:pt idx="83">
                  <c:v>127.92368727234044</c:v>
                </c:pt>
                <c:pt idx="84">
                  <c:v>145.71458969323896</c:v>
                </c:pt>
                <c:pt idx="85">
                  <c:v>189.70578204663872</c:v>
                </c:pt>
                <c:pt idx="86">
                  <c:v>213.74542910738148</c:v>
                </c:pt>
                <c:pt idx="87">
                  <c:v>215.1233788890496</c:v>
                </c:pt>
                <c:pt idx="88">
                  <c:v>235.56299133541322</c:v>
                </c:pt>
                <c:pt idx="89">
                  <c:v>280.54068227324848</c:v>
                </c:pt>
                <c:pt idx="90">
                  <c:v>263.64652389010189</c:v>
                </c:pt>
                <c:pt idx="91">
                  <c:v>338.20657337913195</c:v>
                </c:pt>
                <c:pt idx="92">
                  <c:v>393.79864970402883</c:v>
                </c:pt>
                <c:pt idx="93">
                  <c:v>472.65098927982029</c:v>
                </c:pt>
                <c:pt idx="94">
                  <c:v>363.90843316349947</c:v>
                </c:pt>
                <c:pt idx="95">
                  <c:v>443.86652500614025</c:v>
                </c:pt>
                <c:pt idx="96">
                  <c:v>538.73535207768884</c:v>
                </c:pt>
                <c:pt idx="97">
                  <c:v>617.33437564369979</c:v>
                </c:pt>
              </c:numCache>
            </c:numRef>
          </c:yVal>
          <c:smooth val="0"/>
          <c:extLst>
            <c:ext xmlns:c16="http://schemas.microsoft.com/office/drawing/2014/chart" uri="{C3380CC4-5D6E-409C-BE32-E72D297353CC}">
              <c16:uniqueId val="{00000001-45B5-45BE-BF22-60E7E03C958E}"/>
            </c:ext>
          </c:extLst>
        </c:ser>
        <c:dLbls>
          <c:showLegendKey val="0"/>
          <c:showVal val="0"/>
          <c:showCatName val="0"/>
          <c:showSerName val="0"/>
          <c:showPercent val="0"/>
          <c:showBubbleSize val="0"/>
        </c:dLbls>
        <c:axId val="102934207"/>
        <c:axId val="102925087"/>
      </c:scatterChart>
      <c:valAx>
        <c:axId val="1029342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925087"/>
        <c:crosses val="autoZero"/>
        <c:crossBetween val="midCat"/>
      </c:valAx>
      <c:valAx>
        <c:axId val="102925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93420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24</xdr:col>
      <xdr:colOff>46197</xdr:colOff>
      <xdr:row>35</xdr:row>
      <xdr:rowOff>57150</xdr:rowOff>
    </xdr:to>
    <xdr:graphicFrame macro="">
      <xdr:nvGraphicFramePr>
        <xdr:cNvPr id="3" name="Chart 2">
          <a:extLst>
            <a:ext uri="{FF2B5EF4-FFF2-40B4-BE49-F238E27FC236}">
              <a16:creationId xmlns:a16="http://schemas.microsoft.com/office/drawing/2014/main" id="{9F895FC4-E8C5-4DFB-A499-5AE979C9A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6"/>
  <sheetViews>
    <sheetView tabSelected="1" zoomScale="120" zoomScaleNormal="120" workbookViewId="0">
      <selection activeCell="B27" sqref="B27"/>
    </sheetView>
  </sheetViews>
  <sheetFormatPr defaultColWidth="8.53125" defaultRowHeight="14.25"/>
  <cols>
    <col min="1" max="1" width="19.86328125" bestFit="1" customWidth="1"/>
    <col min="2" max="8" width="11.06640625" customWidth="1"/>
    <col min="9" max="9" width="8.53125" style="13"/>
    <col min="10" max="16" width="10.1328125" customWidth="1"/>
    <col min="17" max="17" width="8.53125" style="13"/>
    <col min="25" max="25" width="8.53125" style="13"/>
  </cols>
  <sheetData>
    <row r="1" spans="1:17">
      <c r="A1" s="16" t="s">
        <v>47</v>
      </c>
      <c r="B1" s="16">
        <f>COUNT(A19:A116)</f>
        <v>98</v>
      </c>
      <c r="C1" s="16"/>
      <c r="D1" s="16"/>
      <c r="E1" s="16"/>
      <c r="F1" s="16"/>
      <c r="G1" s="16"/>
      <c r="H1" s="16"/>
      <c r="I1" s="16"/>
      <c r="J1" s="16"/>
      <c r="K1" s="16"/>
      <c r="L1" s="16"/>
      <c r="M1" s="16"/>
      <c r="N1" s="16"/>
      <c r="O1" s="16"/>
      <c r="P1" s="16"/>
      <c r="Q1"/>
    </row>
    <row r="2" spans="1:17">
      <c r="A2" s="16"/>
      <c r="B2" s="23" t="s">
        <v>41</v>
      </c>
      <c r="C2" s="23"/>
      <c r="D2" s="23"/>
      <c r="E2" s="23"/>
      <c r="F2" s="23"/>
      <c r="G2" s="23"/>
      <c r="H2" s="23"/>
      <c r="I2" s="16"/>
      <c r="J2" s="24" t="s">
        <v>42</v>
      </c>
      <c r="K2" s="24"/>
      <c r="L2" s="24"/>
      <c r="M2" s="24"/>
      <c r="N2" s="24"/>
      <c r="O2" s="24"/>
      <c r="P2" s="24"/>
      <c r="Q2"/>
    </row>
    <row r="3" spans="1:17">
      <c r="A3" s="16"/>
      <c r="B3" s="17" t="s">
        <v>1</v>
      </c>
      <c r="C3" s="17" t="s">
        <v>2</v>
      </c>
      <c r="D3" s="17" t="s">
        <v>3</v>
      </c>
      <c r="E3" s="17" t="s">
        <v>4</v>
      </c>
      <c r="F3" s="17" t="s">
        <v>5</v>
      </c>
      <c r="G3" s="17" t="s">
        <v>6</v>
      </c>
      <c r="H3" s="17" t="s">
        <v>7</v>
      </c>
      <c r="I3" s="17" t="s">
        <v>8</v>
      </c>
      <c r="J3" s="17" t="s">
        <v>1</v>
      </c>
      <c r="K3" s="17" t="s">
        <v>2</v>
      </c>
      <c r="L3" s="17" t="s">
        <v>3</v>
      </c>
      <c r="M3" s="17" t="s">
        <v>4</v>
      </c>
      <c r="N3" s="17" t="s">
        <v>5</v>
      </c>
      <c r="O3" s="17" t="s">
        <v>6</v>
      </c>
      <c r="P3" s="17" t="s">
        <v>7</v>
      </c>
      <c r="Q3"/>
    </row>
    <row r="4" spans="1:17">
      <c r="A4" s="16" t="s">
        <v>45</v>
      </c>
      <c r="B4" s="18">
        <f t="shared" ref="B4:P4" si="0">R116</f>
        <v>11570.09087607843</v>
      </c>
      <c r="C4" s="18">
        <f t="shared" si="0"/>
        <v>65531.258165539017</v>
      </c>
      <c r="D4" s="18">
        <f t="shared" si="0"/>
        <v>25.78296122263167</v>
      </c>
      <c r="E4" s="18">
        <f t="shared" si="0"/>
        <v>77.175628530721298</v>
      </c>
      <c r="F4" s="18">
        <f t="shared" si="0"/>
        <v>539.52413679425774</v>
      </c>
      <c r="G4" s="18">
        <f t="shared" si="0"/>
        <v>56.260180776191909</v>
      </c>
      <c r="H4" s="18">
        <f t="shared" si="0"/>
        <v>210.25411821705413</v>
      </c>
      <c r="I4" s="18">
        <f t="shared" si="0"/>
        <v>18.742016211253766</v>
      </c>
      <c r="J4" s="18">
        <f t="shared" si="0"/>
        <v>617.33437564369979</v>
      </c>
      <c r="K4" s="18">
        <f t="shared" si="0"/>
        <v>3496.4892478425222</v>
      </c>
      <c r="L4" s="18">
        <f t="shared" si="0"/>
        <v>1.3756770313297506</v>
      </c>
      <c r="M4" s="18">
        <f t="shared" si="0"/>
        <v>4.1177868838028671</v>
      </c>
      <c r="N4" s="18">
        <f t="shared" si="0"/>
        <v>28.786878141226747</v>
      </c>
      <c r="O4" s="18">
        <f t="shared" si="0"/>
        <v>3.0018211563817845</v>
      </c>
      <c r="P4" s="18">
        <f t="shared" si="0"/>
        <v>11.218329759570143</v>
      </c>
      <c r="Q4"/>
    </row>
    <row r="5" spans="1:17">
      <c r="A5" s="16" t="s">
        <v>46</v>
      </c>
      <c r="B5" s="19">
        <f t="shared" ref="B5:P5" si="1">B4^(1/$B$1) - 1</f>
        <v>0.10017714854008042</v>
      </c>
      <c r="C5" s="19">
        <f t="shared" si="1"/>
        <v>0.11981797332604671</v>
      </c>
      <c r="D5" s="19">
        <f t="shared" si="1"/>
        <v>3.3716277675302608E-2</v>
      </c>
      <c r="E5" s="19">
        <f t="shared" si="1"/>
        <v>4.5345855650651634E-2</v>
      </c>
      <c r="F5" s="19">
        <f t="shared" si="1"/>
        <v>6.629571024862857E-2</v>
      </c>
      <c r="G5" s="19">
        <f t="shared" si="1"/>
        <v>4.1979549034999897E-2</v>
      </c>
      <c r="H5" s="19">
        <f t="shared" si="1"/>
        <v>5.6091323467329701E-2</v>
      </c>
      <c r="I5" s="19">
        <f t="shared" si="1"/>
        <v>3.035746402727213E-2</v>
      </c>
      <c r="J5" s="19">
        <f t="shared" si="1"/>
        <v>6.7762584297599071E-2</v>
      </c>
      <c r="K5" s="19">
        <f t="shared" si="1"/>
        <v>8.6824730661054117E-2</v>
      </c>
      <c r="L5" s="19">
        <f t="shared" si="1"/>
        <v>3.2598527843941127E-3</v>
      </c>
      <c r="M5" s="19">
        <f t="shared" si="1"/>
        <v>1.4546788029074609E-2</v>
      </c>
      <c r="N5" s="19">
        <f t="shared" si="1"/>
        <v>3.4879396205747648E-2</v>
      </c>
      <c r="O5" s="19">
        <f t="shared" si="1"/>
        <v>1.1279663042670363E-2</v>
      </c>
      <c r="P5" s="19">
        <f t="shared" si="1"/>
        <v>2.4975661688783068E-2</v>
      </c>
      <c r="Q5"/>
    </row>
    <row r="6" spans="1:17">
      <c r="A6" s="16" t="s">
        <v>48</v>
      </c>
      <c r="B6" s="19">
        <f t="shared" ref="B6:P6" si="2">AVERAGE(B19:B116)</f>
        <v>0.11854651059830713</v>
      </c>
      <c r="C6" s="19">
        <f t="shared" si="2"/>
        <v>0.17775204081632648</v>
      </c>
      <c r="D6" s="19">
        <f t="shared" si="2"/>
        <v>3.4149460142360505E-2</v>
      </c>
      <c r="E6" s="19">
        <f t="shared" si="2"/>
        <v>4.8223616587018805E-2</v>
      </c>
      <c r="F6" s="19">
        <f t="shared" si="2"/>
        <v>6.9019176418881417E-2</v>
      </c>
      <c r="G6" s="19">
        <f t="shared" si="2"/>
        <v>4.3778034381844015E-2</v>
      </c>
      <c r="H6" s="19">
        <f t="shared" si="2"/>
        <v>7.360957346469868E-2</v>
      </c>
      <c r="I6" s="19">
        <f t="shared" si="2"/>
        <v>3.1083343877551045E-2</v>
      </c>
      <c r="J6" s="19">
        <f t="shared" si="2"/>
        <v>8.6085265640025374E-2</v>
      </c>
      <c r="K6" s="19">
        <f t="shared" si="2"/>
        <v>0.14376314502064297</v>
      </c>
      <c r="L6" s="19">
        <f t="shared" si="2"/>
        <v>3.9827038836850702E-3</v>
      </c>
      <c r="M6" s="19">
        <f t="shared" si="2"/>
        <v>1.833594540015657E-2</v>
      </c>
      <c r="N6" s="19">
        <f t="shared" si="2"/>
        <v>3.8559479250621677E-2</v>
      </c>
      <c r="O6" s="19">
        <f t="shared" si="2"/>
        <v>1.2503694740057629E-2</v>
      </c>
      <c r="P6" s="19">
        <f t="shared" si="2"/>
        <v>4.0701806449634483E-2</v>
      </c>
      <c r="Q6"/>
    </row>
    <row r="7" spans="1:17">
      <c r="A7" s="16" t="s">
        <v>50</v>
      </c>
      <c r="B7" s="19">
        <f t="shared" ref="B7:P7" si="3">B6 - B5</f>
        <v>1.8369362058226715E-2</v>
      </c>
      <c r="C7" s="19">
        <f t="shared" si="3"/>
        <v>5.7934067490279767E-2</v>
      </c>
      <c r="D7" s="19">
        <f t="shared" si="3"/>
        <v>4.3318246705789654E-4</v>
      </c>
      <c r="E7" s="19">
        <f t="shared" si="3"/>
        <v>2.8777609363671713E-3</v>
      </c>
      <c r="F7" s="19">
        <f t="shared" si="3"/>
        <v>2.7234661702528473E-3</v>
      </c>
      <c r="G7" s="19">
        <f t="shared" si="3"/>
        <v>1.7984853468441184E-3</v>
      </c>
      <c r="H7" s="19">
        <f t="shared" si="3"/>
        <v>1.7518249997368979E-2</v>
      </c>
      <c r="I7" s="19">
        <f t="shared" si="3"/>
        <v>7.2587985027891544E-4</v>
      </c>
      <c r="J7" s="19">
        <f t="shared" si="3"/>
        <v>1.8322681342426303E-2</v>
      </c>
      <c r="K7" s="19">
        <f t="shared" si="3"/>
        <v>5.6938414359588851E-2</v>
      </c>
      <c r="L7" s="19">
        <f t="shared" si="3"/>
        <v>7.2285109929095745E-4</v>
      </c>
      <c r="M7" s="19">
        <f t="shared" si="3"/>
        <v>3.7891573710819616E-3</v>
      </c>
      <c r="N7" s="19">
        <f t="shared" si="3"/>
        <v>3.6800830448740288E-3</v>
      </c>
      <c r="O7" s="19">
        <f t="shared" si="3"/>
        <v>1.2240316973872664E-3</v>
      </c>
      <c r="P7" s="19">
        <f t="shared" si="3"/>
        <v>1.5726144760851414E-2</v>
      </c>
      <c r="Q7"/>
    </row>
    <row r="8" spans="1:17">
      <c r="A8" s="16" t="s">
        <v>49</v>
      </c>
      <c r="B8" s="20">
        <f t="shared" ref="B8:I8" si="4">CORREL(B19:B116,$I19:$I116)</f>
        <v>7.8901387466653872E-3</v>
      </c>
      <c r="C8" s="20">
        <f t="shared" si="4"/>
        <v>-8.4043374490064774E-3</v>
      </c>
      <c r="D8" s="20">
        <f t="shared" si="4"/>
        <v>0.37077149869937093</v>
      </c>
      <c r="E8" s="20">
        <f t="shared" si="4"/>
        <v>-0.10758404466682975</v>
      </c>
      <c r="F8" s="20">
        <f t="shared" si="4"/>
        <v>-0.12862956893097288</v>
      </c>
      <c r="G8" s="20">
        <f t="shared" si="4"/>
        <v>0.54833457570653477</v>
      </c>
      <c r="H8" s="20">
        <f t="shared" si="4"/>
        <v>0.2713636736355835</v>
      </c>
      <c r="I8" s="16">
        <f t="shared" si="4"/>
        <v>1.0000000000000002</v>
      </c>
      <c r="J8" s="16">
        <f t="shared" ref="J8:P8" si="5">CORREL(J19:J116,$I19:$I116)</f>
        <v>-0.17439200069035579</v>
      </c>
      <c r="K8" s="21">
        <f t="shared" si="5"/>
        <v>-0.10872040901090539</v>
      </c>
      <c r="L8" s="16">
        <f t="shared" si="5"/>
        <v>-0.70695985893337987</v>
      </c>
      <c r="M8" s="16">
        <f t="shared" si="5"/>
        <v>-0.51691621138091237</v>
      </c>
      <c r="N8" s="16">
        <f t="shared" si="5"/>
        <v>-0.53704096097911724</v>
      </c>
      <c r="O8" s="21">
        <f t="shared" si="5"/>
        <v>-0.10308037332477352</v>
      </c>
      <c r="P8" s="21">
        <f t="shared" si="5"/>
        <v>7.4658552227892444E-2</v>
      </c>
      <c r="Q8"/>
    </row>
    <row r="9" spans="1:17">
      <c r="A9" s="16" t="s">
        <v>51</v>
      </c>
      <c r="B9" s="20" t="s">
        <v>52</v>
      </c>
      <c r="C9" s="20"/>
      <c r="D9" s="20"/>
      <c r="E9" s="20"/>
      <c r="F9" s="20"/>
      <c r="G9" s="20"/>
      <c r="H9" s="20"/>
      <c r="I9" s="16"/>
      <c r="J9" s="18"/>
      <c r="K9" s="18"/>
      <c r="L9" s="18"/>
      <c r="M9" s="18"/>
      <c r="N9" s="18"/>
      <c r="O9" s="18"/>
      <c r="P9" s="18"/>
      <c r="Q9"/>
    </row>
    <row r="10" spans="1:17">
      <c r="A10" s="16" t="s">
        <v>53</v>
      </c>
      <c r="B10" s="20" t="s">
        <v>54</v>
      </c>
      <c r="C10" s="20"/>
      <c r="D10" s="20"/>
      <c r="E10" s="20"/>
      <c r="F10" s="20"/>
      <c r="G10" s="20"/>
      <c r="H10" s="20"/>
      <c r="I10" s="16"/>
      <c r="J10" s="18"/>
      <c r="K10" s="16"/>
      <c r="L10" s="16"/>
      <c r="M10" s="16"/>
      <c r="N10" s="16"/>
      <c r="O10" s="16"/>
      <c r="P10" s="16"/>
      <c r="Q10"/>
    </row>
    <row r="11" spans="1:17">
      <c r="A11" s="16" t="s">
        <v>55</v>
      </c>
      <c r="B11" s="20" t="s">
        <v>56</v>
      </c>
      <c r="C11" s="20"/>
      <c r="D11" s="20"/>
      <c r="E11" s="20"/>
      <c r="F11" s="20"/>
      <c r="G11" s="20"/>
      <c r="H11" s="20"/>
      <c r="I11" s="16"/>
      <c r="J11" s="18"/>
      <c r="K11" s="16"/>
      <c r="L11" s="16"/>
      <c r="M11" s="16"/>
      <c r="N11" s="16"/>
      <c r="O11" s="16"/>
      <c r="P11" s="16"/>
      <c r="Q11"/>
    </row>
    <row r="12" spans="1:17">
      <c r="A12" s="16" t="s">
        <v>57</v>
      </c>
      <c r="B12" s="20" t="s">
        <v>58</v>
      </c>
      <c r="C12" s="20"/>
      <c r="D12" s="20"/>
      <c r="E12" s="20"/>
      <c r="F12" s="20"/>
      <c r="G12" s="20"/>
      <c r="H12" s="20"/>
      <c r="I12" s="16"/>
      <c r="J12" s="18"/>
      <c r="K12" s="16"/>
      <c r="L12" s="16"/>
      <c r="M12" s="16"/>
      <c r="N12" s="16"/>
      <c r="O12" s="16"/>
      <c r="P12" s="16"/>
      <c r="Q12"/>
    </row>
    <row r="13" spans="1:17">
      <c r="A13" s="16" t="s">
        <v>59</v>
      </c>
      <c r="B13" s="20" t="s">
        <v>60</v>
      </c>
      <c r="C13" s="20"/>
      <c r="D13" s="20"/>
      <c r="E13" s="20"/>
      <c r="F13" s="20"/>
      <c r="G13" s="20"/>
      <c r="H13" s="20"/>
      <c r="I13" s="16"/>
      <c r="J13" s="18"/>
      <c r="K13" s="16"/>
      <c r="L13" s="16"/>
      <c r="M13" s="16"/>
      <c r="N13" s="16"/>
      <c r="O13" s="16"/>
      <c r="P13" s="16"/>
      <c r="Q13"/>
    </row>
    <row r="14" spans="1:17">
      <c r="A14" s="16" t="s">
        <v>61</v>
      </c>
      <c r="B14" s="20" t="s">
        <v>66</v>
      </c>
      <c r="C14" s="20"/>
      <c r="D14" s="20"/>
      <c r="E14" s="20"/>
      <c r="F14" s="20"/>
      <c r="G14" s="20"/>
      <c r="H14" s="20"/>
      <c r="I14" s="16"/>
      <c r="J14" s="18"/>
      <c r="K14" s="16"/>
      <c r="L14" s="16"/>
      <c r="M14" s="16"/>
      <c r="N14" s="16"/>
      <c r="O14" s="16"/>
      <c r="P14" s="16"/>
      <c r="Q14"/>
    </row>
    <row r="15" spans="1:17" s="16" customFormat="1">
      <c r="A15" s="16" t="s">
        <v>63</v>
      </c>
      <c r="B15" s="20" t="s">
        <v>62</v>
      </c>
    </row>
    <row r="16" spans="1:17" s="16" customFormat="1">
      <c r="A16" s="16" t="s">
        <v>65</v>
      </c>
      <c r="B16" s="20" t="s">
        <v>64</v>
      </c>
    </row>
    <row r="17" spans="1:32">
      <c r="B17" s="22" t="s">
        <v>41</v>
      </c>
      <c r="C17" s="22"/>
      <c r="D17" s="22"/>
      <c r="E17" s="22"/>
      <c r="F17" s="22"/>
      <c r="G17" s="22"/>
      <c r="H17" s="22"/>
      <c r="I17"/>
      <c r="J17" s="22" t="s">
        <v>42</v>
      </c>
      <c r="K17" s="22"/>
      <c r="L17" s="22"/>
      <c r="M17" s="22"/>
      <c r="N17" s="22"/>
      <c r="O17" s="22"/>
      <c r="P17" s="22"/>
      <c r="Q17"/>
      <c r="R17" s="22" t="s">
        <v>43</v>
      </c>
      <c r="S17" s="22"/>
      <c r="T17" s="22"/>
      <c r="U17" s="22"/>
      <c r="V17" s="22"/>
      <c r="W17" s="22"/>
      <c r="X17" s="22"/>
      <c r="Z17" s="22" t="s">
        <v>44</v>
      </c>
      <c r="AA17" s="22"/>
      <c r="AB17" s="22"/>
      <c r="AC17" s="22"/>
      <c r="AD17" s="22"/>
      <c r="AE17" s="22"/>
      <c r="AF17" s="22"/>
    </row>
    <row r="18" spans="1:32" s="2" customFormat="1" ht="50.25" customHeight="1">
      <c r="A18" s="1" t="s">
        <v>0</v>
      </c>
      <c r="B18" s="1" t="s">
        <v>1</v>
      </c>
      <c r="C18" s="1" t="s">
        <v>2</v>
      </c>
      <c r="D18" s="1" t="s">
        <v>3</v>
      </c>
      <c r="E18" s="1" t="s">
        <v>4</v>
      </c>
      <c r="F18" s="1" t="s">
        <v>5</v>
      </c>
      <c r="G18" s="1" t="s">
        <v>6</v>
      </c>
      <c r="H18" s="1" t="s">
        <v>7</v>
      </c>
      <c r="I18" s="14" t="s">
        <v>8</v>
      </c>
      <c r="J18" s="1" t="s">
        <v>1</v>
      </c>
      <c r="K18" s="1" t="s">
        <v>2</v>
      </c>
      <c r="L18" s="1" t="s">
        <v>3</v>
      </c>
      <c r="M18" s="1" t="s">
        <v>4</v>
      </c>
      <c r="N18" s="1" t="s">
        <v>5</v>
      </c>
      <c r="O18" s="1" t="s">
        <v>6</v>
      </c>
      <c r="P18" s="1" t="s">
        <v>7</v>
      </c>
      <c r="Q18" s="14" t="s">
        <v>0</v>
      </c>
      <c r="R18" s="1" t="s">
        <v>1</v>
      </c>
      <c r="S18" s="1" t="s">
        <v>2</v>
      </c>
      <c r="T18" s="1" t="s">
        <v>3</v>
      </c>
      <c r="U18" s="1" t="s">
        <v>4</v>
      </c>
      <c r="V18" s="1" t="s">
        <v>5</v>
      </c>
      <c r="W18" s="1" t="s">
        <v>6</v>
      </c>
      <c r="X18" s="1" t="s">
        <v>7</v>
      </c>
      <c r="Y18" s="14" t="s">
        <v>8</v>
      </c>
      <c r="Z18" s="1" t="s">
        <v>1</v>
      </c>
      <c r="AA18" s="1" t="s">
        <v>2</v>
      </c>
      <c r="AB18" s="1" t="s">
        <v>3</v>
      </c>
      <c r="AC18" s="1" t="s">
        <v>4</v>
      </c>
      <c r="AD18" s="1" t="s">
        <v>5</v>
      </c>
      <c r="AE18" s="1" t="s">
        <v>6</v>
      </c>
      <c r="AF18" s="1" t="s">
        <v>7</v>
      </c>
    </row>
    <row r="19" spans="1:32">
      <c r="A19" s="3">
        <v>1928</v>
      </c>
      <c r="B19" s="3">
        <v>0.43811155152887898</v>
      </c>
      <c r="C19" s="3">
        <v>0.62150000000000005</v>
      </c>
      <c r="D19" s="3">
        <v>3.0800000000000001E-2</v>
      </c>
      <c r="E19" s="3">
        <v>8.3547085897993003E-3</v>
      </c>
      <c r="F19" s="3">
        <v>3.2195514702324401E-2</v>
      </c>
      <c r="G19" s="3">
        <v>1.49105367793241E-2</v>
      </c>
      <c r="H19" s="3">
        <v>9.6899224806201701E-4</v>
      </c>
      <c r="I19" s="13">
        <v>-1.15607E-2</v>
      </c>
      <c r="J19">
        <f>(B19 - $I19) / (1 + $I19)</f>
        <v>0.45493157903462456</v>
      </c>
      <c r="K19">
        <f t="shared" ref="K19:P19" si="6">(C19 - $I19) / (1 + $I19)</f>
        <v>0.64046492283340006</v>
      </c>
      <c r="L19">
        <f t="shared" si="6"/>
        <v>4.2856147059308548E-2</v>
      </c>
      <c r="M19">
        <f t="shared" si="6"/>
        <v>2.0148337474844739E-2</v>
      </c>
      <c r="N19">
        <f t="shared" si="6"/>
        <v>4.4267983580098848E-2</v>
      </c>
      <c r="O19">
        <f t="shared" si="6"/>
        <v>2.678084206012863E-2</v>
      </c>
      <c r="P19">
        <f t="shared" si="6"/>
        <v>1.2676238437769539E-2</v>
      </c>
      <c r="Q19" s="15">
        <v>1928</v>
      </c>
      <c r="R19">
        <f>(1+B19)</f>
        <v>1.4381115515288789</v>
      </c>
      <c r="S19">
        <f t="shared" ref="S19:AF19" si="7">(1+C19)</f>
        <v>1.6215000000000002</v>
      </c>
      <c r="T19">
        <f t="shared" si="7"/>
        <v>1.0307999999999999</v>
      </c>
      <c r="U19">
        <f t="shared" si="7"/>
        <v>1.0083547085897993</v>
      </c>
      <c r="V19">
        <f t="shared" si="7"/>
        <v>1.0321955147023245</v>
      </c>
      <c r="W19">
        <f t="shared" si="7"/>
        <v>1.0149105367793241</v>
      </c>
      <c r="X19">
        <f t="shared" si="7"/>
        <v>1.000968992248062</v>
      </c>
      <c r="Y19" s="13">
        <f t="shared" si="7"/>
        <v>0.98843930000000002</v>
      </c>
      <c r="Z19">
        <f t="shared" si="7"/>
        <v>1.4549315790346244</v>
      </c>
      <c r="AA19">
        <f t="shared" si="7"/>
        <v>1.6404649228334001</v>
      </c>
      <c r="AB19">
        <f t="shared" si="7"/>
        <v>1.0428561470593085</v>
      </c>
      <c r="AC19">
        <f t="shared" si="7"/>
        <v>1.0201483374748448</v>
      </c>
      <c r="AD19">
        <f t="shared" si="7"/>
        <v>1.0442679835800988</v>
      </c>
      <c r="AE19">
        <f t="shared" si="7"/>
        <v>1.0267808420601285</v>
      </c>
      <c r="AF19">
        <f t="shared" si="7"/>
        <v>1.0126762384377694</v>
      </c>
    </row>
    <row r="20" spans="1:32">
      <c r="A20" s="3">
        <v>1929</v>
      </c>
      <c r="B20" s="3">
        <v>-8.2979466119096595E-2</v>
      </c>
      <c r="C20" s="3">
        <v>-0.46079999999999999</v>
      </c>
      <c r="D20" s="3">
        <v>3.1600000000000003E-2</v>
      </c>
      <c r="E20" s="3">
        <v>4.2038041563204301E-2</v>
      </c>
      <c r="F20" s="3">
        <v>3.01785623990404E-2</v>
      </c>
      <c r="G20" s="3">
        <v>-2.05680705190989E-2</v>
      </c>
      <c r="H20" s="3">
        <v>-1.4520813165538301E-3</v>
      </c>
      <c r="I20" s="13">
        <v>5.8479999999999999E-3</v>
      </c>
      <c r="J20">
        <f t="shared" ref="J20:J83" si="8">(B20 - $I20) / (1 + $I20)</f>
        <v>-8.8311023255100762E-2</v>
      </c>
      <c r="K20">
        <f t="shared" ref="K20:K83" si="9">(C20 - $I20) / (1 + $I20)</f>
        <v>-0.46393490865419029</v>
      </c>
      <c r="L20">
        <f t="shared" ref="L20:L83" si="10">(D20 - $I20) / (1 + $I20)</f>
        <v>2.5602277878963822E-2</v>
      </c>
      <c r="M20">
        <f t="shared" ref="M20:M83" si="11">(E20 - $I20) / (1 + $I20)</f>
        <v>3.5979632671342292E-2</v>
      </c>
      <c r="N20">
        <f t="shared" ref="N20:N83" si="12">(F20 - $I20) / (1 + $I20)</f>
        <v>2.4189104515831814E-2</v>
      </c>
      <c r="O20">
        <f t="shared" ref="O20:O83" si="13">(G20 - $I20) / (1 + $I20)</f>
        <v>-2.6262487492244253E-2</v>
      </c>
      <c r="P20">
        <f t="shared" ref="P20:P83" si="14">(H20 - $I20) / (1 + $I20)</f>
        <v>-7.2576386457534631E-3</v>
      </c>
      <c r="Q20" s="15">
        <v>1929</v>
      </c>
      <c r="R20">
        <f>R19 * (1 +B20)</f>
        <v>1.3187778227633069</v>
      </c>
      <c r="S20">
        <f t="shared" ref="S20:AF20" si="15">S19 * (1 +C20)</f>
        <v>0.87431280000000011</v>
      </c>
      <c r="T20">
        <f t="shared" si="15"/>
        <v>1.06337328</v>
      </c>
      <c r="U20">
        <f t="shared" si="15"/>
        <v>1.05074396573995</v>
      </c>
      <c r="V20">
        <f t="shared" si="15"/>
        <v>1.0633456914507784</v>
      </c>
      <c r="W20">
        <f t="shared" si="15"/>
        <v>0.99403578528827041</v>
      </c>
      <c r="X20">
        <f t="shared" si="15"/>
        <v>0.99951550387596888</v>
      </c>
      <c r="Y20" s="13">
        <f t="shared" si="15"/>
        <v>0.99421969302640012</v>
      </c>
      <c r="Z20">
        <f t="shared" si="15"/>
        <v>1.3264450825239174</v>
      </c>
      <c r="AA20">
        <f t="shared" si="15"/>
        <v>0.87939597870828323</v>
      </c>
      <c r="AB20">
        <f t="shared" si="15"/>
        <v>1.0695556399241064</v>
      </c>
      <c r="AC20">
        <f t="shared" si="15"/>
        <v>1.0568528999274702</v>
      </c>
      <c r="AD20">
        <f t="shared" si="15"/>
        <v>1.0695278909774546</v>
      </c>
      <c r="AE20">
        <f t="shared" si="15"/>
        <v>0.99981502303824843</v>
      </c>
      <c r="AF20">
        <f t="shared" si="15"/>
        <v>1.0053266002340473</v>
      </c>
    </row>
    <row r="21" spans="1:32">
      <c r="A21" s="3">
        <v>1930</v>
      </c>
      <c r="B21" s="3">
        <v>-0.25123636363636398</v>
      </c>
      <c r="C21" s="3">
        <v>-0.48349999999999999</v>
      </c>
      <c r="D21" s="3">
        <v>4.5499999999999999E-2</v>
      </c>
      <c r="E21" s="3">
        <v>4.54093143489704E-2</v>
      </c>
      <c r="F21" s="3">
        <v>5.3978094648238304E-3</v>
      </c>
      <c r="G21" s="3">
        <v>-4.2999999999999899E-2</v>
      </c>
      <c r="H21" s="3">
        <v>9.6946194861846603E-4</v>
      </c>
      <c r="I21" s="13">
        <v>-6.3953499999999996E-2</v>
      </c>
      <c r="J21">
        <f t="shared" si="8"/>
        <v>-0.20007858972429679</v>
      </c>
      <c r="K21">
        <f t="shared" si="9"/>
        <v>-0.448211173269704</v>
      </c>
      <c r="L21">
        <f t="shared" si="10"/>
        <v>0.11693169089356137</v>
      </c>
      <c r="M21">
        <f t="shared" si="11"/>
        <v>0.11683480932728278</v>
      </c>
      <c r="N21">
        <f t="shared" si="12"/>
        <v>7.4089598609496252E-2</v>
      </c>
      <c r="O21">
        <f t="shared" si="13"/>
        <v>2.2385105868138064E-2</v>
      </c>
      <c r="P21">
        <f t="shared" si="14"/>
        <v>6.9358693129687968E-2</v>
      </c>
      <c r="Q21" s="15">
        <v>1930</v>
      </c>
      <c r="R21">
        <f t="shared" ref="R21:R84" si="16">R20 * (1 +B21)</f>
        <v>0.98745287812797244</v>
      </c>
      <c r="S21">
        <f t="shared" ref="S21:S84" si="17">S20 * (1 +C21)</f>
        <v>0.45158256120000001</v>
      </c>
      <c r="T21">
        <f t="shared" ref="T21:T84" si="18">T20 * (1 +D21)</f>
        <v>1.1117567642400001</v>
      </c>
      <c r="U21">
        <f t="shared" ref="U21:U84" si="19">U20 * (1 +E21)</f>
        <v>1.0984575287805192</v>
      </c>
      <c r="V21">
        <f t="shared" ref="V21:V84" si="20">V20 * (1 +F21)</f>
        <v>1.0690854288884712</v>
      </c>
      <c r="W21">
        <f t="shared" ref="W21:W84" si="21">W20 * (1 +G21)</f>
        <v>0.95129224652087485</v>
      </c>
      <c r="X21">
        <f t="shared" ref="X21:X84" si="22">X20 * (1 +H21)</f>
        <v>1.0004844961240309</v>
      </c>
      <c r="Y21" s="13">
        <f t="shared" ref="Y21:Y84" si="23">Y20 * (1 +I21)</f>
        <v>0.93063586388843622</v>
      </c>
      <c r="Z21">
        <f t="shared" ref="Z21:Z84" si="24">Z20 * (1 +J21)</f>
        <v>1.0610518210658035</v>
      </c>
      <c r="AA21">
        <f t="shared" ref="AA21:AA84" si="25">AA20 * (1 +K21)</f>
        <v>0.48524087532278393</v>
      </c>
      <c r="AB21">
        <f t="shared" ref="AB21:AB84" si="26">AB20 * (1 +L21)</f>
        <v>1.1946205894051773</v>
      </c>
      <c r="AC21">
        <f t="shared" ref="AC21:AC84" si="27">AC20 * (1 +M21)</f>
        <v>1.1803301069774821</v>
      </c>
      <c r="AD21">
        <f t="shared" ref="AD21:AD84" si="28">AD20 * (1 +N21)</f>
        <v>1.1487687831216353</v>
      </c>
      <c r="AE21">
        <f t="shared" ref="AE21:AE84" si="29">AE20 * (1 +O21)</f>
        <v>1.0221959881775147</v>
      </c>
      <c r="AF21">
        <f t="shared" ref="AF21:AF84" si="30">AF20 * (1 +P21)</f>
        <v>1.0750547393947929</v>
      </c>
    </row>
    <row r="22" spans="1:32">
      <c r="A22" s="3">
        <v>1931</v>
      </c>
      <c r="B22" s="3">
        <v>-0.43837548891786199</v>
      </c>
      <c r="C22" s="3">
        <v>-0.43619999999999998</v>
      </c>
      <c r="D22" s="3">
        <v>2.3099999999999999E-2</v>
      </c>
      <c r="E22" s="3">
        <v>-2.55885596194225E-2</v>
      </c>
      <c r="F22" s="3">
        <v>-0.156807750826676</v>
      </c>
      <c r="G22" s="3">
        <v>-8.1504702194357306E-2</v>
      </c>
      <c r="H22" s="3">
        <v>-0.173849878934625</v>
      </c>
      <c r="I22" s="13">
        <v>-9.3167700000000006E-2</v>
      </c>
      <c r="J22">
        <f t="shared" si="8"/>
        <v>-0.38067434179159915</v>
      </c>
      <c r="K22">
        <f t="shared" si="9"/>
        <v>-0.37827534374326977</v>
      </c>
      <c r="L22">
        <f t="shared" si="10"/>
        <v>0.12821301138038421</v>
      </c>
      <c r="M22">
        <f t="shared" si="11"/>
        <v>7.452220259531725E-2</v>
      </c>
      <c r="N22">
        <f t="shared" si="12"/>
        <v>-7.0178412068776105E-2</v>
      </c>
      <c r="O22">
        <f t="shared" si="13"/>
        <v>1.2861250978425338E-2</v>
      </c>
      <c r="P22">
        <f t="shared" si="14"/>
        <v>-8.897144371084377E-2</v>
      </c>
      <c r="Q22" s="15">
        <v>1931</v>
      </c>
      <c r="R22">
        <f t="shared" si="16"/>
        <v>0.55457773989527259</v>
      </c>
      <c r="S22">
        <f t="shared" si="17"/>
        <v>0.25460224800456005</v>
      </c>
      <c r="T22">
        <f t="shared" si="18"/>
        <v>1.1374383454939441</v>
      </c>
      <c r="U22">
        <f t="shared" si="19"/>
        <v>1.0703495828159153</v>
      </c>
      <c r="V22">
        <f t="shared" si="20"/>
        <v>0.90144454734289781</v>
      </c>
      <c r="W22">
        <f t="shared" si="21"/>
        <v>0.87375745526838977</v>
      </c>
      <c r="X22">
        <f t="shared" si="22"/>
        <v>0.82655038759689881</v>
      </c>
      <c r="Y22" s="13">
        <f t="shared" si="23"/>
        <v>0.84393066091243762</v>
      </c>
      <c r="Z22">
        <f t="shared" si="24"/>
        <v>0.65713661747480112</v>
      </c>
      <c r="AA22">
        <f t="shared" si="25"/>
        <v>0.30168621641177273</v>
      </c>
      <c r="AB22">
        <f t="shared" si="26"/>
        <v>1.3477864926298249</v>
      </c>
      <c r="AC22">
        <f t="shared" si="27"/>
        <v>1.2682909063390104</v>
      </c>
      <c r="AD22">
        <f t="shared" si="28"/>
        <v>1.0681500140879787</v>
      </c>
      <c r="AE22">
        <f t="shared" si="29"/>
        <v>1.0353427073306052</v>
      </c>
      <c r="AF22">
        <f t="shared" si="30"/>
        <v>0.97940556716265326</v>
      </c>
    </row>
    <row r="23" spans="1:32">
      <c r="A23" s="3">
        <v>1932</v>
      </c>
      <c r="B23" s="3">
        <v>-8.6423645320197001E-2</v>
      </c>
      <c r="C23" s="3">
        <v>0.28649999999999998</v>
      </c>
      <c r="D23" s="3">
        <v>1.0699999999999999E-2</v>
      </c>
      <c r="E23" s="3">
        <v>8.7903069904773298E-2</v>
      </c>
      <c r="F23" s="3">
        <v>0.23589601675740199</v>
      </c>
      <c r="G23" s="3">
        <v>-0.104664391353811</v>
      </c>
      <c r="H23" s="3">
        <v>0.212778429073857</v>
      </c>
      <c r="I23" s="13">
        <v>-0.1027397</v>
      </c>
      <c r="J23">
        <f t="shared" si="8"/>
        <v>1.8184304688174661E-2</v>
      </c>
      <c r="K23">
        <f t="shared" si="9"/>
        <v>0.43380911871393391</v>
      </c>
      <c r="L23">
        <f t="shared" si="10"/>
        <v>0.12642897495854882</v>
      </c>
      <c r="M23">
        <f t="shared" si="11"/>
        <v>0.2124720885397173</v>
      </c>
      <c r="N23">
        <f t="shared" si="12"/>
        <v>0.37741078788106641</v>
      </c>
      <c r="O23">
        <f t="shared" si="13"/>
        <v>-2.1450757977489925E-3</v>
      </c>
      <c r="P23">
        <f t="shared" si="14"/>
        <v>0.35164614892005924</v>
      </c>
      <c r="Q23" s="15">
        <v>1932</v>
      </c>
      <c r="R23">
        <f t="shared" si="16"/>
        <v>0.50664911000008706</v>
      </c>
      <c r="S23">
        <f t="shared" si="17"/>
        <v>0.32754579205786649</v>
      </c>
      <c r="T23">
        <f t="shared" si="18"/>
        <v>1.1496089357907291</v>
      </c>
      <c r="U23">
        <f t="shared" si="19"/>
        <v>1.1644365970167276</v>
      </c>
      <c r="V23">
        <f t="shared" si="20"/>
        <v>1.1140917253887668</v>
      </c>
      <c r="W23">
        <f t="shared" si="21"/>
        <v>0.78230616302186906</v>
      </c>
      <c r="X23">
        <f t="shared" si="22"/>
        <v>1.0024224806201545</v>
      </c>
      <c r="Y23" s="13">
        <f t="shared" si="23"/>
        <v>0.75722547798949202</v>
      </c>
      <c r="Z23">
        <f t="shared" si="24"/>
        <v>0.66908618994871938</v>
      </c>
      <c r="AA23">
        <f t="shared" si="25"/>
        <v>0.43256044808150501</v>
      </c>
      <c r="AB23">
        <f t="shared" si="26"/>
        <v>1.5181857573559914</v>
      </c>
      <c r="AC23">
        <f t="shared" si="27"/>
        <v>1.5377673240847909</v>
      </c>
      <c r="AD23">
        <f t="shared" si="28"/>
        <v>1.471281352480095</v>
      </c>
      <c r="AE23">
        <f t="shared" si="29"/>
        <v>1.0331218187467344</v>
      </c>
      <c r="AF23">
        <f t="shared" si="30"/>
        <v>1.3238097630862669</v>
      </c>
    </row>
    <row r="24" spans="1:32">
      <c r="A24" s="3">
        <v>1933</v>
      </c>
      <c r="B24" s="3">
        <v>0.49982225433526001</v>
      </c>
      <c r="C24" s="3">
        <v>1.466</v>
      </c>
      <c r="D24" s="3">
        <v>9.5999999999999992E-3</v>
      </c>
      <c r="E24" s="3">
        <v>1.8552720891857399E-2</v>
      </c>
      <c r="F24" s="3">
        <v>0.12966893697548301</v>
      </c>
      <c r="G24" s="3">
        <v>-3.8119440914866499E-2</v>
      </c>
      <c r="H24" s="3">
        <v>0.272595456742387</v>
      </c>
      <c r="I24" s="13">
        <v>7.6335999999999999E-3</v>
      </c>
      <c r="J24">
        <f t="shared" si="8"/>
        <v>0.48845994648775115</v>
      </c>
      <c r="K24">
        <f t="shared" si="9"/>
        <v>1.4473181521537195</v>
      </c>
      <c r="L24">
        <f t="shared" si="10"/>
        <v>1.9515030066484479E-3</v>
      </c>
      <c r="M24">
        <f t="shared" si="11"/>
        <v>1.0836400147689992E-2</v>
      </c>
      <c r="N24">
        <f t="shared" si="12"/>
        <v>0.12111082537887087</v>
      </c>
      <c r="O24">
        <f t="shared" si="13"/>
        <v>-4.5406426418160825E-2</v>
      </c>
      <c r="P24">
        <f t="shared" si="14"/>
        <v>0.26295456676155599</v>
      </c>
      <c r="Q24" s="15">
        <v>1933</v>
      </c>
      <c r="R24">
        <f t="shared" si="16"/>
        <v>0.75988361031728369</v>
      </c>
      <c r="S24">
        <f t="shared" si="17"/>
        <v>0.80772792321469888</v>
      </c>
      <c r="T24">
        <f t="shared" si="18"/>
        <v>1.1606451815743202</v>
      </c>
      <c r="U24">
        <f t="shared" si="19"/>
        <v>1.1860400641974433</v>
      </c>
      <c r="V24">
        <f t="shared" si="20"/>
        <v>1.2585548151131101</v>
      </c>
      <c r="W24">
        <f t="shared" si="21"/>
        <v>0.75248508946322101</v>
      </c>
      <c r="X24">
        <f t="shared" si="22"/>
        <v>1.275678294573642</v>
      </c>
      <c r="Y24" s="13">
        <f t="shared" si="23"/>
        <v>0.76300583439827252</v>
      </c>
      <c r="Z24">
        <f t="shared" si="24"/>
        <v>0.99590799448676404</v>
      </c>
      <c r="AA24">
        <f t="shared" si="25"/>
        <v>1.0586130364936137</v>
      </c>
      <c r="AB24">
        <f t="shared" si="26"/>
        <v>1.5211485014261223</v>
      </c>
      <c r="AC24">
        <f t="shared" si="27"/>
        <v>1.5544311861426161</v>
      </c>
      <c r="AD24">
        <f t="shared" si="28"/>
        <v>1.6494694514435007</v>
      </c>
      <c r="AE24">
        <f t="shared" si="29"/>
        <v>0.98621144890281431</v>
      </c>
      <c r="AF24">
        <f t="shared" si="30"/>
        <v>1.6719115858133342</v>
      </c>
    </row>
    <row r="25" spans="1:32">
      <c r="A25" s="3">
        <v>1934</v>
      </c>
      <c r="B25" s="3">
        <v>-1.1885656970912799E-2</v>
      </c>
      <c r="C25" s="3">
        <v>0.23069999999999999</v>
      </c>
      <c r="D25" s="3">
        <v>2.7833333333333299E-3</v>
      </c>
      <c r="E25" s="3">
        <v>7.9634426179656104E-2</v>
      </c>
      <c r="F25" s="3">
        <v>0.18816429268482701</v>
      </c>
      <c r="G25" s="3">
        <v>2.90620871862615E-2</v>
      </c>
      <c r="H25" s="3">
        <v>0.317508545385492</v>
      </c>
      <c r="I25" s="13">
        <v>1.51515E-2</v>
      </c>
      <c r="J25">
        <f t="shared" si="8"/>
        <v>-2.6633617712147204E-2</v>
      </c>
      <c r="K25">
        <f t="shared" si="9"/>
        <v>0.21233136137808001</v>
      </c>
      <c r="L25">
        <f t="shared" si="10"/>
        <v>-1.2183567346023397E-2</v>
      </c>
      <c r="M25">
        <f t="shared" si="11"/>
        <v>6.3520495393698487E-2</v>
      </c>
      <c r="N25">
        <f t="shared" si="12"/>
        <v>0.17043051474073279</v>
      </c>
      <c r="O25">
        <f t="shared" si="13"/>
        <v>1.3702966686510831E-2</v>
      </c>
      <c r="P25">
        <f t="shared" si="14"/>
        <v>0.2978442581087572</v>
      </c>
      <c r="Q25" s="15">
        <v>1934</v>
      </c>
      <c r="R25">
        <f t="shared" si="16"/>
        <v>0.75085189438723365</v>
      </c>
      <c r="S25">
        <f t="shared" si="17"/>
        <v>0.99407075510032983</v>
      </c>
      <c r="T25">
        <f t="shared" si="18"/>
        <v>1.1638756439963687</v>
      </c>
      <c r="U25">
        <f t="shared" si="19"/>
        <v>1.280489684135889</v>
      </c>
      <c r="V25">
        <f t="shared" si="20"/>
        <v>1.4953698917039517</v>
      </c>
      <c r="W25">
        <f t="shared" si="21"/>
        <v>0.77435387673956291</v>
      </c>
      <c r="X25">
        <f t="shared" si="22"/>
        <v>1.6807170542635643</v>
      </c>
      <c r="Y25" s="13">
        <f t="shared" si="23"/>
        <v>0.77456651729815795</v>
      </c>
      <c r="Z25">
        <f t="shared" si="24"/>
        <v>0.96938336168513228</v>
      </c>
      <c r="AA25">
        <f t="shared" si="25"/>
        <v>1.2833897837048858</v>
      </c>
      <c r="AB25">
        <f t="shared" si="26"/>
        <v>1.5026154862156946</v>
      </c>
      <c r="AC25">
        <f t="shared" si="27"/>
        <v>1.6531694251418094</v>
      </c>
      <c r="AD25">
        <f t="shared" si="28"/>
        <v>1.9305893791021307</v>
      </c>
      <c r="AE25">
        <f t="shared" si="29"/>
        <v>0.99972547153298508</v>
      </c>
      <c r="AF25">
        <f t="shared" si="30"/>
        <v>2.1698808517133426</v>
      </c>
    </row>
    <row r="26" spans="1:32">
      <c r="A26" s="3">
        <v>1935</v>
      </c>
      <c r="B26" s="3">
        <v>0.46740421052631598</v>
      </c>
      <c r="C26" s="3">
        <v>0.54900000000000004</v>
      </c>
      <c r="D26" s="3">
        <v>1.6750000000000001E-3</v>
      </c>
      <c r="E26" s="3">
        <v>4.47204772965661E-2</v>
      </c>
      <c r="F26" s="3">
        <v>0.13307731865679201</v>
      </c>
      <c r="G26" s="3">
        <v>9.7658337262297404E-2</v>
      </c>
      <c r="H26" s="3">
        <v>4.3240126837707001E-3</v>
      </c>
      <c r="I26" s="13">
        <v>2.9850700000000001E-2</v>
      </c>
      <c r="J26">
        <f t="shared" si="8"/>
        <v>0.424870819164677</v>
      </c>
      <c r="K26">
        <f t="shared" si="9"/>
        <v>0.50410151685093785</v>
      </c>
      <c r="L26">
        <f t="shared" si="10"/>
        <v>-2.7359014272651371E-2</v>
      </c>
      <c r="M26">
        <f t="shared" si="11"/>
        <v>1.4438769907682832E-2</v>
      </c>
      <c r="N26">
        <f t="shared" si="12"/>
        <v>0.10023454725698784</v>
      </c>
      <c r="O26">
        <f t="shared" si="13"/>
        <v>6.5842201459199293E-2</v>
      </c>
      <c r="P26">
        <f t="shared" si="14"/>
        <v>-2.4786784449657897E-2</v>
      </c>
      <c r="Q26" s="15">
        <v>1935</v>
      </c>
      <c r="R26">
        <f t="shared" si="16"/>
        <v>1.1018032313054875</v>
      </c>
      <c r="S26">
        <f t="shared" si="17"/>
        <v>1.5398155996504108</v>
      </c>
      <c r="T26">
        <f t="shared" si="18"/>
        <v>1.1658251357000626</v>
      </c>
      <c r="U26">
        <f t="shared" si="19"/>
        <v>1.3377537939837751</v>
      </c>
      <c r="V26">
        <f t="shared" si="20"/>
        <v>1.694369707292011</v>
      </c>
      <c r="W26">
        <f t="shared" si="21"/>
        <v>0.8499759887945626</v>
      </c>
      <c r="X26">
        <f t="shared" si="22"/>
        <v>1.6879844961240298</v>
      </c>
      <c r="Y26" s="13">
        <f t="shared" si="23"/>
        <v>0.79768787003607</v>
      </c>
      <c r="Z26">
        <f t="shared" si="24"/>
        <v>1.3812460646489029</v>
      </c>
      <c r="AA26">
        <f t="shared" si="25"/>
        <v>1.9303485203815158</v>
      </c>
      <c r="AB26">
        <f t="shared" si="26"/>
        <v>1.4615054076820124</v>
      </c>
      <c r="AC26">
        <f t="shared" si="27"/>
        <v>1.6770391580898485</v>
      </c>
      <c r="AD26">
        <f t="shared" si="28"/>
        <v>2.124101131455582</v>
      </c>
      <c r="AE26">
        <f t="shared" si="29"/>
        <v>1.0655495974335529</v>
      </c>
      <c r="AF26">
        <f t="shared" si="30"/>
        <v>2.1160964827604838</v>
      </c>
    </row>
    <row r="27" spans="1:32">
      <c r="A27" s="3">
        <v>1936</v>
      </c>
      <c r="B27" s="3">
        <v>0.31943410275502598</v>
      </c>
      <c r="C27" s="3">
        <v>0.96409999999999996</v>
      </c>
      <c r="D27" s="3">
        <v>1.725E-3</v>
      </c>
      <c r="E27" s="3">
        <v>5.0178754045450601E-2</v>
      </c>
      <c r="F27" s="3">
        <v>0.11383815871922701</v>
      </c>
      <c r="G27" s="3">
        <v>3.2186014546704098E-2</v>
      </c>
      <c r="H27" s="3">
        <v>8.61079219288019E-4</v>
      </c>
      <c r="I27" s="13">
        <v>1.44928E-2</v>
      </c>
      <c r="J27">
        <f t="shared" si="8"/>
        <v>0.3005849846889263</v>
      </c>
      <c r="K27">
        <f t="shared" si="9"/>
        <v>0.9360413400666816</v>
      </c>
      <c r="L27">
        <f t="shared" si="10"/>
        <v>-1.2585402281810182E-2</v>
      </c>
      <c r="M27">
        <f t="shared" si="11"/>
        <v>3.5176153093891452E-2</v>
      </c>
      <c r="N27">
        <f t="shared" si="12"/>
        <v>9.7926134832329037E-2</v>
      </c>
      <c r="O27">
        <f t="shared" si="13"/>
        <v>1.7440453541616163E-2</v>
      </c>
      <c r="P27">
        <f t="shared" si="14"/>
        <v>-1.3436981298154094E-2</v>
      </c>
      <c r="Q27" s="15">
        <v>1936</v>
      </c>
      <c r="R27">
        <f t="shared" si="16"/>
        <v>1.4537567579101442</v>
      </c>
      <c r="S27">
        <f t="shared" si="17"/>
        <v>3.0243518192733716</v>
      </c>
      <c r="T27">
        <f t="shared" si="18"/>
        <v>1.1678361840591451</v>
      </c>
      <c r="U27">
        <f t="shared" si="19"/>
        <v>1.4048806125854554</v>
      </c>
      <c r="V27">
        <f t="shared" si="20"/>
        <v>1.8872536349597691</v>
      </c>
      <c r="W27">
        <f t="shared" si="21"/>
        <v>0.87733332833425359</v>
      </c>
      <c r="X27">
        <f t="shared" si="22"/>
        <v>1.6894379844961225</v>
      </c>
      <c r="Y27" s="13">
        <f t="shared" si="23"/>
        <v>0.80924860079892869</v>
      </c>
      <c r="Z27">
        <f t="shared" si="24"/>
        <v>1.7964278918430332</v>
      </c>
      <c r="AA27">
        <f t="shared" si="25"/>
        <v>3.737234536195166</v>
      </c>
      <c r="AB27">
        <f t="shared" si="26"/>
        <v>1.4431117741892934</v>
      </c>
      <c r="AC27">
        <f t="shared" si="27"/>
        <v>1.7360309442592678</v>
      </c>
      <c r="AD27">
        <f t="shared" si="28"/>
        <v>2.3321061452520038</v>
      </c>
      <c r="AE27">
        <f t="shared" si="29"/>
        <v>1.0841332656838807</v>
      </c>
      <c r="AF27">
        <f t="shared" si="30"/>
        <v>2.0876625338965416</v>
      </c>
    </row>
    <row r="28" spans="1:32">
      <c r="A28" s="3">
        <v>1937</v>
      </c>
      <c r="B28" s="3">
        <v>-0.35336728754365498</v>
      </c>
      <c r="C28" s="3">
        <v>-0.53939999999999999</v>
      </c>
      <c r="D28" s="3">
        <v>2.7583333333333301E-3</v>
      </c>
      <c r="E28" s="3">
        <v>1.37914605964604E-2</v>
      </c>
      <c r="F28" s="3">
        <v>-4.41619168399826E-2</v>
      </c>
      <c r="G28" s="3">
        <v>2.5633912223270501E-2</v>
      </c>
      <c r="H28" s="3">
        <v>-2.2942357327214698E-3</v>
      </c>
      <c r="I28" s="13">
        <v>2.85714E-2</v>
      </c>
      <c r="J28">
        <f t="shared" si="8"/>
        <v>-0.37132928987103381</v>
      </c>
      <c r="K28">
        <f t="shared" si="9"/>
        <v>-0.55219443200540097</v>
      </c>
      <c r="L28">
        <f t="shared" si="10"/>
        <v>-2.5096037734149201E-2</v>
      </c>
      <c r="M28">
        <f t="shared" si="11"/>
        <v>-1.4369385930368666E-2</v>
      </c>
      <c r="N28">
        <f t="shared" si="12"/>
        <v>-7.071294889200945E-2</v>
      </c>
      <c r="O28">
        <f t="shared" si="13"/>
        <v>-2.8558909733728739E-3</v>
      </c>
      <c r="P28">
        <f t="shared" si="14"/>
        <v>-3.0008257795930814E-2</v>
      </c>
      <c r="Q28" s="15">
        <v>1937</v>
      </c>
      <c r="R28">
        <f t="shared" si="16"/>
        <v>0.94004667561917865</v>
      </c>
      <c r="S28">
        <f t="shared" si="17"/>
        <v>1.3930164479573151</v>
      </c>
      <c r="T28">
        <f t="shared" si="18"/>
        <v>1.1710574655335084</v>
      </c>
      <c r="U28">
        <f t="shared" si="19"/>
        <v>1.4242559681966589</v>
      </c>
      <c r="V28">
        <f t="shared" si="20"/>
        <v>1.8039088968767207</v>
      </c>
      <c r="W28">
        <f t="shared" si="21"/>
        <v>0.89982281386332363</v>
      </c>
      <c r="X28">
        <f t="shared" si="22"/>
        <v>1.6855620155038746</v>
      </c>
      <c r="Y28" s="13">
        <f t="shared" si="23"/>
        <v>0.83236996627179516</v>
      </c>
      <c r="Z28">
        <f t="shared" si="24"/>
        <v>1.1293615984604413</v>
      </c>
      <c r="AA28">
        <f t="shared" si="25"/>
        <v>1.6735544342099082</v>
      </c>
      <c r="AB28">
        <f t="shared" si="26"/>
        <v>1.4068953866496439</v>
      </c>
      <c r="AC28">
        <f t="shared" si="27"/>
        <v>1.7110852456341441</v>
      </c>
      <c r="AD28">
        <f t="shared" si="28"/>
        <v>2.1671960425920576</v>
      </c>
      <c r="AE28">
        <f t="shared" si="29"/>
        <v>1.0810370992764808</v>
      </c>
      <c r="AF28">
        <f t="shared" si="30"/>
        <v>2.0250154183884681</v>
      </c>
    </row>
    <row r="29" spans="1:32">
      <c r="A29" s="3">
        <v>1938</v>
      </c>
      <c r="B29" s="3">
        <v>0.29282654028436</v>
      </c>
      <c r="C29" s="3">
        <v>5.16E-2</v>
      </c>
      <c r="D29" s="3">
        <v>6.4999999999999997E-4</v>
      </c>
      <c r="E29" s="3">
        <v>4.2132485322046102E-2</v>
      </c>
      <c r="F29" s="3">
        <v>9.2358817136874202E-2</v>
      </c>
      <c r="G29" s="3">
        <v>-8.7368136326751999E-3</v>
      </c>
      <c r="H29" s="3">
        <v>1.72463351537799E-3</v>
      </c>
      <c r="I29" s="13">
        <v>-2.7777799999999998E-2</v>
      </c>
      <c r="J29">
        <f t="shared" si="8"/>
        <v>0.32976447182995822</v>
      </c>
      <c r="K29">
        <f t="shared" si="9"/>
        <v>8.1645739009045454E-2</v>
      </c>
      <c r="L29">
        <f t="shared" si="10"/>
        <v>2.9240023525486252E-2</v>
      </c>
      <c r="M29">
        <f t="shared" si="11"/>
        <v>7.1907723689138239E-2</v>
      </c>
      <c r="N29">
        <f t="shared" si="12"/>
        <v>0.12356909473664991</v>
      </c>
      <c r="O29">
        <f t="shared" si="13"/>
        <v>1.9585014996905847E-2</v>
      </c>
      <c r="P29">
        <f t="shared" si="14"/>
        <v>3.034536088085418E-2</v>
      </c>
      <c r="Q29" s="15">
        <v>1938</v>
      </c>
      <c r="R29">
        <f t="shared" si="16"/>
        <v>1.2153172913465566</v>
      </c>
      <c r="S29">
        <f t="shared" si="17"/>
        <v>1.4648960966719127</v>
      </c>
      <c r="T29">
        <f t="shared" si="18"/>
        <v>1.1718186528861052</v>
      </c>
      <c r="U29">
        <f t="shared" si="19"/>
        <v>1.4842634118715412</v>
      </c>
      <c r="V29">
        <f t="shared" si="20"/>
        <v>1.9705157888149381</v>
      </c>
      <c r="W29">
        <f t="shared" si="21"/>
        <v>0.89196122963617042</v>
      </c>
      <c r="X29">
        <f t="shared" si="22"/>
        <v>1.6884689922480607</v>
      </c>
      <c r="Y29" s="13">
        <f t="shared" si="23"/>
        <v>0.80924855982269051</v>
      </c>
      <c r="Z29">
        <f t="shared" si="24"/>
        <v>1.501784929481786</v>
      </c>
      <c r="AA29">
        <f t="shared" si="25"/>
        <v>1.8101930227628411</v>
      </c>
      <c r="AB29">
        <f t="shared" si="26"/>
        <v>1.4480330408531774</v>
      </c>
      <c r="AC29">
        <f t="shared" si="27"/>
        <v>1.8341254906857656</v>
      </c>
      <c r="AD29">
        <f t="shared" si="28"/>
        <v>2.4349944956920084</v>
      </c>
      <c r="AE29">
        <f t="shared" si="29"/>
        <v>1.1022092270780224</v>
      </c>
      <c r="AF29">
        <f t="shared" si="30"/>
        <v>2.0864652420487602</v>
      </c>
    </row>
    <row r="30" spans="1:32">
      <c r="A30" s="3">
        <v>1939</v>
      </c>
      <c r="B30" s="3">
        <v>-1.09756468797564E-2</v>
      </c>
      <c r="C30" s="3">
        <v>-4.8599999999999997E-2</v>
      </c>
      <c r="D30" s="3">
        <v>4.58333333333333E-4</v>
      </c>
      <c r="E30" s="3">
        <v>4.4122613942060698E-2</v>
      </c>
      <c r="F30" s="3">
        <v>7.9831377653461405E-2</v>
      </c>
      <c r="G30" s="3">
        <v>-1.30160722569379E-2</v>
      </c>
      <c r="H30" s="3">
        <v>-1.2338593974174999E-2</v>
      </c>
      <c r="I30" s="13">
        <v>0</v>
      </c>
      <c r="J30">
        <f t="shared" si="8"/>
        <v>-1.09756468797564E-2</v>
      </c>
      <c r="K30">
        <f t="shared" si="9"/>
        <v>-4.8599999999999997E-2</v>
      </c>
      <c r="L30">
        <f t="shared" si="10"/>
        <v>4.58333333333333E-4</v>
      </c>
      <c r="M30">
        <f t="shared" si="11"/>
        <v>4.4122613942060698E-2</v>
      </c>
      <c r="N30">
        <f t="shared" si="12"/>
        <v>7.9831377653461405E-2</v>
      </c>
      <c r="O30">
        <f t="shared" si="13"/>
        <v>-1.30160722569379E-2</v>
      </c>
      <c r="P30">
        <f t="shared" si="14"/>
        <v>-1.2338593974174999E-2</v>
      </c>
      <c r="Q30" s="15">
        <v>1939</v>
      </c>
      <c r="R30">
        <f t="shared" si="16"/>
        <v>1.2019783979098748</v>
      </c>
      <c r="S30">
        <f t="shared" si="17"/>
        <v>1.3937021463736579</v>
      </c>
      <c r="T30">
        <f t="shared" si="18"/>
        <v>1.1723557364353445</v>
      </c>
      <c r="U30">
        <f t="shared" si="19"/>
        <v>1.5497529933818752</v>
      </c>
      <c r="V30">
        <f t="shared" si="20"/>
        <v>2.1278247789239315</v>
      </c>
      <c r="W30">
        <f t="shared" si="21"/>
        <v>0.88035139782083882</v>
      </c>
      <c r="X30">
        <f t="shared" si="22"/>
        <v>1.6676356589147274</v>
      </c>
      <c r="Y30" s="13">
        <f t="shared" si="23"/>
        <v>0.80924855982269051</v>
      </c>
      <c r="Z30">
        <f t="shared" si="24"/>
        <v>1.4853018684064541</v>
      </c>
      <c r="AA30">
        <f t="shared" si="25"/>
        <v>1.7222176418565671</v>
      </c>
      <c r="AB30">
        <f t="shared" si="26"/>
        <v>1.4486967226635683</v>
      </c>
      <c r="AC30">
        <f t="shared" si="27"/>
        <v>1.9150519016325864</v>
      </c>
      <c r="AD30">
        <f t="shared" si="28"/>
        <v>2.6293834608616971</v>
      </c>
      <c r="AE30">
        <f t="shared" si="29"/>
        <v>1.0878627921361113</v>
      </c>
      <c r="AF30">
        <f t="shared" si="30"/>
        <v>2.0607211945858919</v>
      </c>
    </row>
    <row r="31" spans="1:32">
      <c r="A31" s="3">
        <v>1940</v>
      </c>
      <c r="B31" s="3">
        <v>-0.10672873194221499</v>
      </c>
      <c r="C31" s="3">
        <v>-0.32879999999999998</v>
      </c>
      <c r="D31" s="3">
        <v>3.5833333333333301E-4</v>
      </c>
      <c r="E31" s="3">
        <v>5.4024815962845502E-2</v>
      </c>
      <c r="F31" s="3">
        <v>8.6481371775829596E-2</v>
      </c>
      <c r="G31" s="3">
        <v>3.3066076859275602E-2</v>
      </c>
      <c r="H31" s="3">
        <v>-1.6560139453806001E-2</v>
      </c>
      <c r="I31" s="13">
        <v>7.1428999999999998E-3</v>
      </c>
      <c r="J31">
        <f t="shared" si="8"/>
        <v>-0.11306402690443926</v>
      </c>
      <c r="K31">
        <f t="shared" si="9"/>
        <v>-0.33356031204707887</v>
      </c>
      <c r="L31">
        <f t="shared" si="10"/>
        <v>-6.7364488859194323E-3</v>
      </c>
      <c r="M31">
        <f t="shared" si="11"/>
        <v>4.6549418124126676E-2</v>
      </c>
      <c r="N31">
        <f t="shared" si="12"/>
        <v>7.8775784226676873E-2</v>
      </c>
      <c r="O31">
        <f t="shared" si="13"/>
        <v>2.573932344583435E-2</v>
      </c>
      <c r="P31">
        <f t="shared" si="14"/>
        <v>-2.3534931789526592E-2</v>
      </c>
      <c r="Q31" s="15">
        <v>1940</v>
      </c>
      <c r="R31">
        <f t="shared" si="16"/>
        <v>1.0736927676790187</v>
      </c>
      <c r="S31">
        <f t="shared" si="17"/>
        <v>0.93545288064599919</v>
      </c>
      <c r="T31">
        <f t="shared" si="18"/>
        <v>1.1727758305742337</v>
      </c>
      <c r="U31">
        <f t="shared" si="19"/>
        <v>1.6334781136372001</v>
      </c>
      <c r="V31">
        <f t="shared" si="20"/>
        <v>2.3118419847038747</v>
      </c>
      <c r="W31">
        <f t="shared" si="21"/>
        <v>0.90946116480435346</v>
      </c>
      <c r="X31">
        <f t="shared" si="22"/>
        <v>1.64001937984496</v>
      </c>
      <c r="Y31" s="13">
        <f t="shared" si="23"/>
        <v>0.81502894136064807</v>
      </c>
      <c r="Z31">
        <f t="shared" si="24"/>
        <v>1.3173676579957327</v>
      </c>
      <c r="AA31">
        <f t="shared" si="25"/>
        <v>1.1477541878259061</v>
      </c>
      <c r="AB31">
        <f t="shared" si="26"/>
        <v>1.4389376512401462</v>
      </c>
      <c r="AC31">
        <f t="shared" si="27"/>
        <v>2.0041964533310854</v>
      </c>
      <c r="AD31">
        <f t="shared" si="28"/>
        <v>2.8365152050237312</v>
      </c>
      <c r="AE31">
        <f t="shared" si="29"/>
        <v>1.1158636444075911</v>
      </c>
      <c r="AF31">
        <f t="shared" si="30"/>
        <v>2.012222261834081</v>
      </c>
    </row>
    <row r="32" spans="1:32">
      <c r="A32" s="3">
        <v>1941</v>
      </c>
      <c r="B32" s="3">
        <v>-0.12771455576559601</v>
      </c>
      <c r="C32" s="3">
        <v>-6.7500000000000004E-2</v>
      </c>
      <c r="D32" s="3">
        <v>1.2916666666666699E-3</v>
      </c>
      <c r="E32" s="3">
        <v>-2.0221975848580102E-2</v>
      </c>
      <c r="F32" s="3">
        <v>5.0071728572759197E-2</v>
      </c>
      <c r="G32" s="3">
        <v>-8.3846277364448898E-2</v>
      </c>
      <c r="H32" s="3">
        <v>0</v>
      </c>
      <c r="I32" s="13">
        <v>9.9290799999999999E-2</v>
      </c>
      <c r="J32">
        <f t="shared" si="8"/>
        <v>-0.20650164248222219</v>
      </c>
      <c r="K32">
        <f t="shared" si="9"/>
        <v>-0.15172582177527549</v>
      </c>
      <c r="L32">
        <f t="shared" si="10"/>
        <v>-8.9147597099269227E-2</v>
      </c>
      <c r="M32">
        <f t="shared" si="11"/>
        <v>-0.1087180715499303</v>
      </c>
      <c r="N32">
        <f t="shared" si="12"/>
        <v>-4.4773477070162694E-2</v>
      </c>
      <c r="O32">
        <f t="shared" si="13"/>
        <v>-0.16659566091560932</v>
      </c>
      <c r="P32">
        <f t="shared" si="14"/>
        <v>-9.032259707804341E-2</v>
      </c>
      <c r="Q32" s="15">
        <v>1941</v>
      </c>
      <c r="R32">
        <f t="shared" si="16"/>
        <v>0.93656657282615952</v>
      </c>
      <c r="S32">
        <f t="shared" si="17"/>
        <v>0.87230981120239426</v>
      </c>
      <c r="T32">
        <f t="shared" si="18"/>
        <v>1.1742906660220589</v>
      </c>
      <c r="U32">
        <f t="shared" si="19"/>
        <v>1.6004459586740445</v>
      </c>
      <c r="V32">
        <f t="shared" si="20"/>
        <v>2.4275999090650759</v>
      </c>
      <c r="W32">
        <f t="shared" si="21"/>
        <v>0.83320623172797281</v>
      </c>
      <c r="X32">
        <f t="shared" si="22"/>
        <v>1.64001937984496</v>
      </c>
      <c r="Y32" s="13">
        <f t="shared" si="23"/>
        <v>0.89595381697149978</v>
      </c>
      <c r="Z32">
        <f t="shared" si="24"/>
        <v>1.0453290728666556</v>
      </c>
      <c r="AA32">
        <f t="shared" si="25"/>
        <v>0.97361024048200662</v>
      </c>
      <c r="AB32">
        <f t="shared" si="26"/>
        <v>1.3106598172564208</v>
      </c>
      <c r="AC32">
        <f t="shared" si="27"/>
        <v>1.7863040799177199</v>
      </c>
      <c r="AD32">
        <f t="shared" si="28"/>
        <v>2.7095145565324334</v>
      </c>
      <c r="AE32">
        <f t="shared" si="29"/>
        <v>0.929965603075808</v>
      </c>
      <c r="AF32">
        <f t="shared" si="30"/>
        <v>1.830473121246972</v>
      </c>
    </row>
    <row r="33" spans="1:32">
      <c r="A33" s="3">
        <v>1942</v>
      </c>
      <c r="B33" s="3">
        <v>0.19173762945914799</v>
      </c>
      <c r="C33" s="3">
        <v>0.63009999999999999</v>
      </c>
      <c r="D33" s="3">
        <v>3.4250000000000001E-3</v>
      </c>
      <c r="E33" s="3">
        <v>2.2948682374484199E-2</v>
      </c>
      <c r="F33" s="3">
        <v>5.1799010426587001E-2</v>
      </c>
      <c r="G33" s="3">
        <v>3.3330412175386299E-2</v>
      </c>
      <c r="H33" s="3">
        <v>0</v>
      </c>
      <c r="I33" s="13">
        <v>9.0322600000000003E-2</v>
      </c>
      <c r="J33">
        <f t="shared" si="8"/>
        <v>9.3013782764062664E-2</v>
      </c>
      <c r="K33">
        <f t="shared" si="9"/>
        <v>0.49506210363795083</v>
      </c>
      <c r="L33">
        <f t="shared" si="10"/>
        <v>-7.9698980833745908E-2</v>
      </c>
      <c r="M33">
        <f t="shared" si="11"/>
        <v>-6.1792645246017845E-2</v>
      </c>
      <c r="N33">
        <f t="shared" si="12"/>
        <v>-3.5332285667941769E-2</v>
      </c>
      <c r="O33">
        <f t="shared" si="13"/>
        <v>-5.2270940568060961E-2</v>
      </c>
      <c r="P33">
        <f t="shared" si="14"/>
        <v>-8.28402529673328E-2</v>
      </c>
      <c r="Q33" s="15">
        <v>1942</v>
      </c>
      <c r="R33">
        <f t="shared" si="16"/>
        <v>1.1161416273305258</v>
      </c>
      <c r="S33">
        <f t="shared" si="17"/>
        <v>1.4219522232410229</v>
      </c>
      <c r="T33">
        <f t="shared" si="18"/>
        <v>1.1783126115531846</v>
      </c>
      <c r="U33">
        <f t="shared" si="19"/>
        <v>1.6371740846371821</v>
      </c>
      <c r="V33">
        <f t="shared" si="20"/>
        <v>2.5533471820663198</v>
      </c>
      <c r="W33">
        <f t="shared" si="21"/>
        <v>0.86097733885856664</v>
      </c>
      <c r="X33">
        <f t="shared" si="22"/>
        <v>1.64001937984496</v>
      </c>
      <c r="Y33" s="13">
        <f t="shared" si="23"/>
        <v>0.97687869520028969</v>
      </c>
      <c r="Z33">
        <f t="shared" si="24"/>
        <v>1.1425590841672337</v>
      </c>
      <c r="AA33">
        <f t="shared" si="25"/>
        <v>1.4556077742584799</v>
      </c>
      <c r="AB33">
        <f t="shared" si="26"/>
        <v>1.2062015656013403</v>
      </c>
      <c r="AC33">
        <f t="shared" si="27"/>
        <v>1.6759236256058501</v>
      </c>
      <c r="AD33">
        <f t="shared" si="28"/>
        <v>2.6137812141995829</v>
      </c>
      <c r="AE33">
        <f t="shared" si="29"/>
        <v>0.88135542630709152</v>
      </c>
      <c r="AF33">
        <f t="shared" si="30"/>
        <v>1.6788362648329698</v>
      </c>
    </row>
    <row r="34" spans="1:32">
      <c r="A34" s="3">
        <v>1943</v>
      </c>
      <c r="B34" s="3">
        <v>0.25061310133060399</v>
      </c>
      <c r="C34" s="3">
        <v>1.4301999999999999</v>
      </c>
      <c r="D34" s="3">
        <v>3.8E-3</v>
      </c>
      <c r="E34" s="3">
        <v>2.4899999999999999E-2</v>
      </c>
      <c r="F34" s="3">
        <v>8.0446700601059198E-2</v>
      </c>
      <c r="G34" s="3">
        <v>0.11446259964946</v>
      </c>
      <c r="H34" s="3">
        <v>0</v>
      </c>
      <c r="I34" s="13">
        <v>2.9585799999999999E-2</v>
      </c>
      <c r="J34">
        <f t="shared" si="8"/>
        <v>0.21467594185021199</v>
      </c>
      <c r="K34">
        <f t="shared" si="9"/>
        <v>1.3603666639536014</v>
      </c>
      <c r="L34">
        <f t="shared" si="10"/>
        <v>-2.5044828706845022E-2</v>
      </c>
      <c r="M34">
        <f t="shared" si="11"/>
        <v>-4.5511505694814363E-3</v>
      </c>
      <c r="N34">
        <f t="shared" si="12"/>
        <v>4.9399380412063959E-2</v>
      </c>
      <c r="O34">
        <f t="shared" si="13"/>
        <v>8.2437811059029767E-2</v>
      </c>
      <c r="P34">
        <f t="shared" si="14"/>
        <v>-2.8735633300303869E-2</v>
      </c>
      <c r="Q34" s="15">
        <v>1943</v>
      </c>
      <c r="R34">
        <f t="shared" si="16"/>
        <v>1.3958613420800159</v>
      </c>
      <c r="S34">
        <f t="shared" si="17"/>
        <v>3.4556282929203341</v>
      </c>
      <c r="T34">
        <f t="shared" si="18"/>
        <v>1.1827901994770866</v>
      </c>
      <c r="U34">
        <f t="shared" si="19"/>
        <v>1.6779397193446477</v>
      </c>
      <c r="V34">
        <f t="shared" si="20"/>
        <v>2.7587555383525673</v>
      </c>
      <c r="W34">
        <f t="shared" si="21"/>
        <v>0.95952704330359218</v>
      </c>
      <c r="X34">
        <f t="shared" si="22"/>
        <v>1.64001937984496</v>
      </c>
      <c r="Y34" s="13">
        <f t="shared" si="23"/>
        <v>1.0057804329007465</v>
      </c>
      <c r="Z34">
        <f t="shared" si="24"/>
        <v>1.3878390316803502</v>
      </c>
      <c r="AA34">
        <f t="shared" si="25"/>
        <v>3.4357680661514149</v>
      </c>
      <c r="AB34">
        <f t="shared" si="26"/>
        <v>1.1759924540049265</v>
      </c>
      <c r="AC34">
        <f t="shared" si="27"/>
        <v>1.6682962448427667</v>
      </c>
      <c r="AD34">
        <f t="shared" si="28"/>
        <v>2.7429003867137349</v>
      </c>
      <c r="AE34">
        <f t="shared" si="29"/>
        <v>0.95401243841684624</v>
      </c>
      <c r="AF34">
        <f t="shared" si="30"/>
        <v>1.6305938415554777</v>
      </c>
    </row>
    <row r="35" spans="1:32">
      <c r="A35" s="3">
        <v>1944</v>
      </c>
      <c r="B35" s="3">
        <v>0.19030676949443001</v>
      </c>
      <c r="C35" s="3">
        <v>0.71150000000000002</v>
      </c>
      <c r="D35" s="3">
        <v>3.8E-3</v>
      </c>
      <c r="E35" s="3">
        <v>2.57761115790703E-2</v>
      </c>
      <c r="F35" s="3">
        <v>6.5658635882561697E-2</v>
      </c>
      <c r="G35" s="3">
        <v>0.165842274814195</v>
      </c>
      <c r="H35" s="3">
        <v>0</v>
      </c>
      <c r="I35" s="13">
        <v>2.2988499999999999E-2</v>
      </c>
      <c r="J35">
        <f t="shared" si="8"/>
        <v>0.16355830930106252</v>
      </c>
      <c r="K35">
        <f t="shared" si="9"/>
        <v>0.67303933524179405</v>
      </c>
      <c r="L35">
        <f t="shared" si="10"/>
        <v>-1.8757297858187062E-2</v>
      </c>
      <c r="M35">
        <f t="shared" si="11"/>
        <v>2.7249686375460727E-3</v>
      </c>
      <c r="N35">
        <f t="shared" si="12"/>
        <v>4.1711256658859504E-2</v>
      </c>
      <c r="O35">
        <f t="shared" si="13"/>
        <v>0.13964357841187364</v>
      </c>
      <c r="P35">
        <f t="shared" si="14"/>
        <v>-2.2471904620628674E-2</v>
      </c>
      <c r="Q35" s="15">
        <v>1944</v>
      </c>
      <c r="R35">
        <f t="shared" si="16"/>
        <v>1.6615032047534233</v>
      </c>
      <c r="S35">
        <f t="shared" si="17"/>
        <v>5.9143078233331519</v>
      </c>
      <c r="T35">
        <f t="shared" si="18"/>
        <v>1.1872848022350997</v>
      </c>
      <c r="U35">
        <f t="shared" si="19"/>
        <v>1.7211904807734291</v>
      </c>
      <c r="V35">
        <f t="shared" si="20"/>
        <v>2.9398916637342589</v>
      </c>
      <c r="W35">
        <f t="shared" si="21"/>
        <v>1.1186571909107985</v>
      </c>
      <c r="X35">
        <f t="shared" si="22"/>
        <v>1.64001937984496</v>
      </c>
      <c r="Y35" s="13">
        <f t="shared" si="23"/>
        <v>1.0289018163824855</v>
      </c>
      <c r="Z35">
        <f t="shared" si="24"/>
        <v>1.6148316372840121</v>
      </c>
      <c r="AA35">
        <f t="shared" si="25"/>
        <v>5.7481751214389476</v>
      </c>
      <c r="AB35">
        <f t="shared" si="26"/>
        <v>1.1539340132661757</v>
      </c>
      <c r="AC35">
        <f t="shared" si="27"/>
        <v>1.6728422997880992</v>
      </c>
      <c r="AD35">
        <f t="shared" si="28"/>
        <v>2.8573102087336366</v>
      </c>
      <c r="AE35">
        <f t="shared" si="29"/>
        <v>1.0872341491668118</v>
      </c>
      <c r="AF35">
        <f t="shared" si="30"/>
        <v>1.5939512922730585</v>
      </c>
    </row>
    <row r="36" spans="1:32">
      <c r="A36" s="3">
        <v>1945</v>
      </c>
      <c r="B36" s="3">
        <v>0.35821084337349401</v>
      </c>
      <c r="C36" s="3">
        <v>0.94410000000000005</v>
      </c>
      <c r="D36" s="3">
        <v>3.8E-3</v>
      </c>
      <c r="E36" s="3">
        <v>3.8044173419237201E-2</v>
      </c>
      <c r="F36" s="3">
        <v>6.7998654778178902E-2</v>
      </c>
      <c r="G36" s="3">
        <v>0.117773764713561</v>
      </c>
      <c r="H36" s="3">
        <v>2.5406203840472801E-2</v>
      </c>
      <c r="I36" s="13">
        <v>2.24719E-2</v>
      </c>
      <c r="J36">
        <f t="shared" si="8"/>
        <v>0.32836006874467066</v>
      </c>
      <c r="K36">
        <f t="shared" si="9"/>
        <v>0.901372546277311</v>
      </c>
      <c r="L36">
        <f t="shared" si="10"/>
        <v>-1.8261528752037095E-2</v>
      </c>
      <c r="M36">
        <f t="shared" si="11"/>
        <v>1.5230025802408068E-2</v>
      </c>
      <c r="N36">
        <f t="shared" si="12"/>
        <v>4.4526167201444755E-2</v>
      </c>
      <c r="O36">
        <f t="shared" si="13"/>
        <v>9.3207319158170515E-2</v>
      </c>
      <c r="P36">
        <f t="shared" si="14"/>
        <v>2.8698136745594688E-3</v>
      </c>
      <c r="Q36" s="15">
        <v>1945</v>
      </c>
      <c r="R36">
        <f t="shared" si="16"/>
        <v>2.2566716689959101</v>
      </c>
      <c r="S36">
        <f t="shared" si="17"/>
        <v>11.498005839341982</v>
      </c>
      <c r="T36">
        <f t="shared" si="18"/>
        <v>1.1917964844835931</v>
      </c>
      <c r="U36">
        <f t="shared" si="19"/>
        <v>1.7866717499115137</v>
      </c>
      <c r="V36">
        <f t="shared" si="20"/>
        <v>3.1398003420617711</v>
      </c>
      <c r="W36">
        <f t="shared" si="21"/>
        <v>1.25040565970826</v>
      </c>
      <c r="X36">
        <f t="shared" si="22"/>
        <v>1.6816860465116268</v>
      </c>
      <c r="Y36" s="13">
        <f t="shared" si="23"/>
        <v>1.0520231951100509</v>
      </c>
      <c r="Z36">
        <f t="shared" si="24"/>
        <v>2.1450778647136595</v>
      </c>
      <c r="AA36">
        <f t="shared" si="25"/>
        <v>10.929422367098264</v>
      </c>
      <c r="AB36">
        <f t="shared" si="26"/>
        <v>1.1328614141049618</v>
      </c>
      <c r="AC36">
        <f t="shared" si="27"/>
        <v>1.6983197311772316</v>
      </c>
      <c r="AD36">
        <f t="shared" si="28"/>
        <v>2.9845352808341055</v>
      </c>
      <c r="AE36">
        <f t="shared" si="29"/>
        <v>1.188572329507865</v>
      </c>
      <c r="AF36">
        <f t="shared" si="30"/>
        <v>1.5985256354882056</v>
      </c>
    </row>
    <row r="37" spans="1:32">
      <c r="A37" s="3">
        <v>1946</v>
      </c>
      <c r="B37" s="3">
        <v>-8.4291474654377793E-2</v>
      </c>
      <c r="C37" s="3">
        <v>-0.13730000000000001</v>
      </c>
      <c r="D37" s="3">
        <v>3.8E-3</v>
      </c>
      <c r="E37" s="3">
        <v>3.1283745375695698E-2</v>
      </c>
      <c r="F37" s="3">
        <v>2.5080329773195902E-2</v>
      </c>
      <c r="G37" s="3">
        <v>0.24101685677580101</v>
      </c>
      <c r="H37" s="3">
        <v>0</v>
      </c>
      <c r="I37" s="13">
        <v>0.1813187</v>
      </c>
      <c r="J37">
        <f t="shared" si="8"/>
        <v>-0.22484209777969127</v>
      </c>
      <c r="K37">
        <f t="shared" si="9"/>
        <v>-0.26971443015335322</v>
      </c>
      <c r="L37">
        <f t="shared" si="10"/>
        <v>-0.15027164134454149</v>
      </c>
      <c r="M37">
        <f t="shared" si="11"/>
        <v>-0.12700633167349701</v>
      </c>
      <c r="N37">
        <f t="shared" si="12"/>
        <v>-0.13225759503070939</v>
      </c>
      <c r="O37">
        <f t="shared" si="13"/>
        <v>5.0535183076168187E-2</v>
      </c>
      <c r="P37">
        <f t="shared" si="14"/>
        <v>-0.15348838547971855</v>
      </c>
      <c r="Q37" s="15">
        <v>1946</v>
      </c>
      <c r="R37">
        <f t="shared" si="16"/>
        <v>2.0664534862054889</v>
      </c>
      <c r="S37">
        <f t="shared" si="17"/>
        <v>9.9193296376003275</v>
      </c>
      <c r="T37">
        <f t="shared" si="18"/>
        <v>1.1963253111246308</v>
      </c>
      <c r="U37">
        <f t="shared" si="19"/>
        <v>1.8425655340056943</v>
      </c>
      <c r="V37">
        <f t="shared" si="20"/>
        <v>3.2185475700626736</v>
      </c>
      <c r="W37">
        <f t="shared" si="21"/>
        <v>1.5517745015058169</v>
      </c>
      <c r="X37">
        <f t="shared" si="22"/>
        <v>1.6816860465116268</v>
      </c>
      <c r="Y37" s="13">
        <f t="shared" si="23"/>
        <v>1.2427746732172518</v>
      </c>
      <c r="Z37">
        <f t="shared" si="24"/>
        <v>1.6627740577106596</v>
      </c>
      <c r="AA37">
        <f t="shared" si="25"/>
        <v>7.9815994414510429</v>
      </c>
      <c r="AB37">
        <f t="shared" si="26"/>
        <v>0.96262446999151086</v>
      </c>
      <c r="AC37">
        <f t="shared" si="27"/>
        <v>1.4826223721116918</v>
      </c>
      <c r="AD37">
        <f t="shared" si="28"/>
        <v>2.5898078223066836</v>
      </c>
      <c r="AE37">
        <f t="shared" si="29"/>
        <v>1.2486370497788126</v>
      </c>
      <c r="AF37">
        <f t="shared" si="30"/>
        <v>1.3531705165491799</v>
      </c>
    </row>
    <row r="38" spans="1:32">
      <c r="A38" s="3">
        <v>1947</v>
      </c>
      <c r="B38" s="3">
        <v>5.1999999999999998E-2</v>
      </c>
      <c r="C38" s="3">
        <v>-1.7399999999999999E-2</v>
      </c>
      <c r="D38" s="3">
        <v>6.0083333333333299E-3</v>
      </c>
      <c r="E38" s="3">
        <v>9.1969680628322392E-3</v>
      </c>
      <c r="F38" s="3">
        <v>2.6212022665691899E-3</v>
      </c>
      <c r="G38" s="3">
        <v>0.21263881046489699</v>
      </c>
      <c r="H38" s="3">
        <v>0</v>
      </c>
      <c r="I38" s="13">
        <v>8.8372099999999995E-2</v>
      </c>
      <c r="J38">
        <f t="shared" si="8"/>
        <v>-3.3418809614836689E-2</v>
      </c>
      <c r="K38">
        <f t="shared" si="9"/>
        <v>-9.7183766471044236E-2</v>
      </c>
      <c r="L38">
        <f t="shared" si="10"/>
        <v>-7.5676109913757131E-2</v>
      </c>
      <c r="M38">
        <f t="shared" si="11"/>
        <v>-7.2746381441758531E-2</v>
      </c>
      <c r="N38">
        <f t="shared" si="12"/>
        <v>-7.8788217497885893E-2</v>
      </c>
      <c r="O38">
        <f t="shared" si="13"/>
        <v>0.11417667768670017</v>
      </c>
      <c r="P38">
        <f t="shared" si="14"/>
        <v>-8.1196587086346667E-2</v>
      </c>
      <c r="Q38" s="15">
        <v>1947</v>
      </c>
      <c r="R38">
        <f t="shared" si="16"/>
        <v>2.1739090674881743</v>
      </c>
      <c r="S38">
        <f t="shared" si="17"/>
        <v>9.7467333019060813</v>
      </c>
      <c r="T38">
        <f t="shared" si="18"/>
        <v>1.2035132323689715</v>
      </c>
      <c r="U38">
        <f t="shared" si="19"/>
        <v>1.8595115503756203</v>
      </c>
      <c r="V38">
        <f t="shared" si="20"/>
        <v>3.2269840342483826</v>
      </c>
      <c r="W38">
        <f t="shared" si="21"/>
        <v>1.8817419856157724</v>
      </c>
      <c r="X38">
        <f t="shared" si="22"/>
        <v>1.6816860465116268</v>
      </c>
      <c r="Y38" s="13">
        <f t="shared" si="23"/>
        <v>1.352601280916274</v>
      </c>
      <c r="Z38">
        <f t="shared" si="24"/>
        <v>1.6072061280435377</v>
      </c>
      <c r="AA38">
        <f t="shared" si="25"/>
        <v>7.2059175452676483</v>
      </c>
      <c r="AB38">
        <f t="shared" si="26"/>
        <v>0.88977679479476102</v>
      </c>
      <c r="AC38">
        <f t="shared" si="27"/>
        <v>1.3747669594959699</v>
      </c>
      <c r="AD38">
        <f t="shared" si="28"/>
        <v>2.3857614803250584</v>
      </c>
      <c r="AE38">
        <f t="shared" si="29"/>
        <v>1.3912022797590802</v>
      </c>
      <c r="AF38">
        <f t="shared" si="30"/>
        <v>1.2432976888595175</v>
      </c>
    </row>
    <row r="39" spans="1:32">
      <c r="A39" s="3">
        <v>1948</v>
      </c>
      <c r="B39" s="3">
        <v>5.7045751633986799E-2</v>
      </c>
      <c r="C39" s="3">
        <v>-1E-4</v>
      </c>
      <c r="D39" s="3">
        <v>1.0449999999999999E-2</v>
      </c>
      <c r="E39" s="3">
        <v>1.9510369413175001E-2</v>
      </c>
      <c r="F39" s="3">
        <v>3.4369595605103199E-2</v>
      </c>
      <c r="G39" s="3">
        <v>2.05851538551085E-2</v>
      </c>
      <c r="H39" s="3">
        <v>0</v>
      </c>
      <c r="I39" s="13">
        <v>2.99145E-2</v>
      </c>
      <c r="J39">
        <f t="shared" si="8"/>
        <v>2.6343207745872885E-2</v>
      </c>
      <c r="K39">
        <f t="shared" si="9"/>
        <v>-2.914271039003723E-2</v>
      </c>
      <c r="L39">
        <f t="shared" si="10"/>
        <v>-1.8899141627775898E-2</v>
      </c>
      <c r="M39">
        <f t="shared" si="11"/>
        <v>-1.0101936215894619E-2</v>
      </c>
      <c r="N39">
        <f t="shared" si="12"/>
        <v>4.3256946135851078E-3</v>
      </c>
      <c r="O39">
        <f t="shared" si="13"/>
        <v>-9.0583695490174185E-3</v>
      </c>
      <c r="P39">
        <f t="shared" si="14"/>
        <v>-2.9045614951532382E-2</v>
      </c>
      <c r="Q39" s="15">
        <v>1948</v>
      </c>
      <c r="R39">
        <f t="shared" si="16"/>
        <v>2.2979213442269764</v>
      </c>
      <c r="S39">
        <f t="shared" si="17"/>
        <v>9.7457586285758904</v>
      </c>
      <c r="T39">
        <f t="shared" si="18"/>
        <v>1.2160899456472274</v>
      </c>
      <c r="U39">
        <f t="shared" si="19"/>
        <v>1.8957913076515145</v>
      </c>
      <c r="V39">
        <f t="shared" si="20"/>
        <v>3.3378941705296237</v>
      </c>
      <c r="W39">
        <f t="shared" si="21"/>
        <v>1.9204779339052904</v>
      </c>
      <c r="X39">
        <f t="shared" si="22"/>
        <v>1.6816860465116268</v>
      </c>
      <c r="Y39" s="13">
        <f t="shared" si="23"/>
        <v>1.393063671934244</v>
      </c>
      <c r="Z39">
        <f t="shared" si="24"/>
        <v>1.6495450929650286</v>
      </c>
      <c r="AA39">
        <f t="shared" si="25"/>
        <v>6.9959175771514248</v>
      </c>
      <c r="AB39">
        <f t="shared" si="26"/>
        <v>0.87296077713282627</v>
      </c>
      <c r="AC39">
        <f t="shared" si="27"/>
        <v>1.3608791513594223</v>
      </c>
      <c r="AD39">
        <f t="shared" si="28"/>
        <v>2.3960815559097992</v>
      </c>
      <c r="AE39">
        <f t="shared" si="29"/>
        <v>1.378600255391587</v>
      </c>
      <c r="AF39">
        <f t="shared" si="30"/>
        <v>1.207185342918774</v>
      </c>
    </row>
    <row r="40" spans="1:32">
      <c r="A40" s="3">
        <v>1949</v>
      </c>
      <c r="B40" s="3">
        <v>0.18303223684210501</v>
      </c>
      <c r="C40" s="3">
        <v>0.27600000000000002</v>
      </c>
      <c r="D40" s="3">
        <v>1.115E-2</v>
      </c>
      <c r="E40" s="3">
        <v>4.6634851827973098E-2</v>
      </c>
      <c r="F40" s="3">
        <v>5.3773011179658901E-2</v>
      </c>
      <c r="G40" s="3">
        <v>8.9348516244314201E-4</v>
      </c>
      <c r="H40" s="3">
        <v>-8.7006626332469E-2</v>
      </c>
      <c r="I40" s="13">
        <v>-2.0746899999999999E-2</v>
      </c>
      <c r="J40">
        <f t="shared" si="8"/>
        <v>0.20809649399333535</v>
      </c>
      <c r="K40">
        <f t="shared" si="9"/>
        <v>0.30303391431694221</v>
      </c>
      <c r="L40">
        <f t="shared" si="10"/>
        <v>3.2572682179918551E-2</v>
      </c>
      <c r="M40">
        <f t="shared" si="11"/>
        <v>6.8809332161392289E-2</v>
      </c>
      <c r="N40">
        <f t="shared" si="12"/>
        <v>7.6098723792305478E-2</v>
      </c>
      <c r="O40">
        <f t="shared" si="13"/>
        <v>2.2098868170489467E-2</v>
      </c>
      <c r="P40">
        <f t="shared" si="14"/>
        <v>-6.7663534925208824E-2</v>
      </c>
      <c r="Q40" s="15">
        <v>1949</v>
      </c>
      <c r="R40">
        <f t="shared" si="16"/>
        <v>2.7185150279480563</v>
      </c>
      <c r="S40">
        <f t="shared" si="17"/>
        <v>12.435588010062837</v>
      </c>
      <c r="T40">
        <f t="shared" si="18"/>
        <v>1.2296493485411939</v>
      </c>
      <c r="U40">
        <f t="shared" si="19"/>
        <v>1.9842012543806022</v>
      </c>
      <c r="V40">
        <f t="shared" si="20"/>
        <v>3.5173827910780311</v>
      </c>
      <c r="W40">
        <f t="shared" si="21"/>
        <v>1.9221938524440343</v>
      </c>
      <c r="X40">
        <f t="shared" si="22"/>
        <v>1.5353682170542626</v>
      </c>
      <c r="Y40" s="13">
        <f t="shared" si="23"/>
        <v>1.3641619192389913</v>
      </c>
      <c r="Z40">
        <f t="shared" si="24"/>
        <v>1.9928096434949616</v>
      </c>
      <c r="AA40">
        <f t="shared" si="25"/>
        <v>9.1159178647943193</v>
      </c>
      <c r="AB40">
        <f t="shared" si="26"/>
        <v>0.90139545108190855</v>
      </c>
      <c r="AC40">
        <f t="shared" si="27"/>
        <v>1.4545203369168265</v>
      </c>
      <c r="AD40">
        <f t="shared" si="28"/>
        <v>2.5784203044168166</v>
      </c>
      <c r="AE40">
        <f t="shared" si="29"/>
        <v>1.4090657606952888</v>
      </c>
      <c r="AF40">
        <f t="shared" si="30"/>
        <v>1.1255029153069893</v>
      </c>
    </row>
    <row r="41" spans="1:32">
      <c r="A41" s="3">
        <v>1950</v>
      </c>
      <c r="B41" s="3">
        <v>0.30805539011316302</v>
      </c>
      <c r="C41" s="3">
        <v>0.52810000000000001</v>
      </c>
      <c r="D41" s="3">
        <v>1.20333333333333E-2</v>
      </c>
      <c r="E41" s="3">
        <v>4.2959574171096103E-3</v>
      </c>
      <c r="F41" s="3">
        <v>4.23881730567209E-2</v>
      </c>
      <c r="G41" s="3">
        <v>3.6403925292814297E-2</v>
      </c>
      <c r="H41" s="3">
        <v>9.5613758283370001E-2</v>
      </c>
      <c r="I41" s="13">
        <v>5.9322E-2</v>
      </c>
      <c r="J41">
        <f t="shared" si="8"/>
        <v>0.23480432778056437</v>
      </c>
      <c r="K41">
        <f t="shared" si="9"/>
        <v>0.44252644616084624</v>
      </c>
      <c r="L41">
        <f t="shared" si="10"/>
        <v>-4.4640502761829452E-2</v>
      </c>
      <c r="M41">
        <f t="shared" si="11"/>
        <v>-5.1944585860475269E-2</v>
      </c>
      <c r="N41">
        <f t="shared" si="12"/>
        <v>-1.598553314599253E-2</v>
      </c>
      <c r="O41">
        <f t="shared" si="13"/>
        <v>-2.1634663215892525E-2</v>
      </c>
      <c r="P41">
        <f t="shared" si="14"/>
        <v>3.4259420915802745E-2</v>
      </c>
      <c r="Q41" s="15">
        <v>1950</v>
      </c>
      <c r="R41">
        <f t="shared" si="16"/>
        <v>3.5559682354110911</v>
      </c>
      <c r="S41">
        <f t="shared" si="17"/>
        <v>19.002822038177023</v>
      </c>
      <c r="T41">
        <f t="shared" si="18"/>
        <v>1.2444461290353064</v>
      </c>
      <c r="U41">
        <f t="shared" si="19"/>
        <v>1.9927252984763966</v>
      </c>
      <c r="V41">
        <f t="shared" si="20"/>
        <v>3.6664782215329783</v>
      </c>
      <c r="W41">
        <f t="shared" si="21"/>
        <v>1.9921692538467139</v>
      </c>
      <c r="X41">
        <f t="shared" si="22"/>
        <v>1.6821705426356577</v>
      </c>
      <c r="Y41" s="13">
        <f t="shared" si="23"/>
        <v>1.4450867326120869</v>
      </c>
      <c r="Z41">
        <f t="shared" si="24"/>
        <v>2.4607299722304226</v>
      </c>
      <c r="AA41">
        <f t="shared" si="25"/>
        <v>13.149952600995919</v>
      </c>
      <c r="AB41">
        <f t="shared" si="26"/>
        <v>0.86115670495838614</v>
      </c>
      <c r="AC41">
        <f t="shared" si="27"/>
        <v>1.3789658803900431</v>
      </c>
      <c r="AD41">
        <f t="shared" si="28"/>
        <v>2.5372028811762615</v>
      </c>
      <c r="AE41">
        <f t="shared" si="29"/>
        <v>1.3785810975136008</v>
      </c>
      <c r="AF41">
        <f t="shared" si="30"/>
        <v>1.1640619934244545</v>
      </c>
    </row>
    <row r="42" spans="1:32">
      <c r="A42" s="3">
        <v>1951</v>
      </c>
      <c r="B42" s="3">
        <v>0.236784630445423</v>
      </c>
      <c r="C42" s="3">
        <v>3.8699999999999998E-2</v>
      </c>
      <c r="D42" s="3">
        <v>1.5174999999999999E-2</v>
      </c>
      <c r="E42" s="3">
        <v>-2.9531392208319899E-3</v>
      </c>
      <c r="F42" s="3">
        <v>-1.9098091301369699E-3</v>
      </c>
      <c r="G42" s="3">
        <v>6.0476481368356698E-2</v>
      </c>
      <c r="H42" s="3">
        <v>0</v>
      </c>
      <c r="I42" s="13">
        <v>0.06</v>
      </c>
      <c r="J42">
        <f t="shared" si="8"/>
        <v>0.16677795325039904</v>
      </c>
      <c r="K42">
        <f t="shared" si="9"/>
        <v>-2.0094339622641507E-2</v>
      </c>
      <c r="L42">
        <f t="shared" si="10"/>
        <v>-4.2287735849056596E-2</v>
      </c>
      <c r="M42">
        <f t="shared" si="11"/>
        <v>-5.9389753981916961E-2</v>
      </c>
      <c r="N42">
        <f t="shared" si="12"/>
        <v>-5.8405480311449966E-2</v>
      </c>
      <c r="O42">
        <f t="shared" si="13"/>
        <v>4.4951072486481143E-4</v>
      </c>
      <c r="P42">
        <f t="shared" si="14"/>
        <v>-5.6603773584905655E-2</v>
      </c>
      <c r="Q42" s="15">
        <v>1951</v>
      </c>
      <c r="R42">
        <f t="shared" si="16"/>
        <v>4.3979668599085695</v>
      </c>
      <c r="S42">
        <f t="shared" si="17"/>
        <v>19.738231251054472</v>
      </c>
      <c r="T42">
        <f t="shared" si="18"/>
        <v>1.2633305990434172</v>
      </c>
      <c r="U42">
        <f t="shared" si="19"/>
        <v>1.9868405032411218</v>
      </c>
      <c r="V42">
        <f t="shared" si="20"/>
        <v>3.6594759479500465</v>
      </c>
      <c r="W42">
        <f t="shared" si="21"/>
        <v>2.1126486406095877</v>
      </c>
      <c r="X42">
        <f t="shared" si="22"/>
        <v>1.6821705426356577</v>
      </c>
      <c r="Y42" s="13">
        <f t="shared" si="23"/>
        <v>1.5317919365688122</v>
      </c>
      <c r="Z42">
        <f t="shared" si="24"/>
        <v>2.8711254805009236</v>
      </c>
      <c r="AA42">
        <f t="shared" si="25"/>
        <v>12.885712987409869</v>
      </c>
      <c r="AB42">
        <f t="shared" si="26"/>
        <v>0.82474033769446198</v>
      </c>
      <c r="AC42">
        <f t="shared" si="27"/>
        <v>1.297069436004221</v>
      </c>
      <c r="AD42">
        <f t="shared" si="28"/>
        <v>2.3890163282535672</v>
      </c>
      <c r="AE42">
        <f t="shared" si="29"/>
        <v>1.3792007845020291</v>
      </c>
      <c r="AF42">
        <f t="shared" si="30"/>
        <v>1.0981716919098627</v>
      </c>
    </row>
    <row r="43" spans="1:32">
      <c r="A43" s="3">
        <v>1952</v>
      </c>
      <c r="B43" s="3">
        <v>0.181509886411443</v>
      </c>
      <c r="C43" s="3">
        <v>1.0200000000000001E-2</v>
      </c>
      <c r="D43" s="3">
        <v>1.7225000000000001E-2</v>
      </c>
      <c r="E43" s="3">
        <v>2.2679961918305701E-2</v>
      </c>
      <c r="F43" s="3">
        <v>4.4412415047400802E-2</v>
      </c>
      <c r="G43" s="3">
        <v>4.4066820276497803E-2</v>
      </c>
      <c r="H43" s="3">
        <v>-3.4562211981565799E-3</v>
      </c>
      <c r="I43" s="13">
        <v>7.5471999999999996E-3</v>
      </c>
      <c r="J43">
        <f t="shared" si="8"/>
        <v>0.17265958995414107</v>
      </c>
      <c r="K43">
        <f t="shared" si="9"/>
        <v>2.6329287600620607E-3</v>
      </c>
      <c r="L43">
        <f t="shared" si="10"/>
        <v>9.6053068283054131E-3</v>
      </c>
      <c r="M43">
        <f t="shared" si="11"/>
        <v>1.5019407446426032E-2</v>
      </c>
      <c r="N43">
        <f t="shared" si="12"/>
        <v>3.6589070018159746E-2</v>
      </c>
      <c r="O43">
        <f t="shared" si="13"/>
        <v>3.624606398240976E-2</v>
      </c>
      <c r="P43">
        <f t="shared" si="14"/>
        <v>-1.0920998240237855E-2</v>
      </c>
      <c r="Q43" s="15">
        <v>1952</v>
      </c>
      <c r="R43">
        <f t="shared" si="16"/>
        <v>5.1962413250918651</v>
      </c>
      <c r="S43">
        <f t="shared" si="17"/>
        <v>19.939561209815228</v>
      </c>
      <c r="T43">
        <f t="shared" si="18"/>
        <v>1.2850914686119401</v>
      </c>
      <c r="U43">
        <f t="shared" si="19"/>
        <v>2.0319019701923779</v>
      </c>
      <c r="V43">
        <f t="shared" si="20"/>
        <v>3.8220021126063846</v>
      </c>
      <c r="W43">
        <f t="shared" si="21"/>
        <v>2.2057463485627178</v>
      </c>
      <c r="X43">
        <f t="shared" si="22"/>
        <v>1.6763565891472858</v>
      </c>
      <c r="Y43" s="13">
        <f t="shared" si="23"/>
        <v>1.5433526766724845</v>
      </c>
      <c r="Z43">
        <f t="shared" si="24"/>
        <v>3.366852828671099</v>
      </c>
      <c r="AA43">
        <f t="shared" si="25"/>
        <v>12.919640151728327</v>
      </c>
      <c r="AB43">
        <f t="shared" si="26"/>
        <v>0.83266222169169757</v>
      </c>
      <c r="AC43">
        <f t="shared" si="27"/>
        <v>1.3165506503498745</v>
      </c>
      <c r="AD43">
        <f t="shared" si="28"/>
        <v>2.476428213962564</v>
      </c>
      <c r="AE43">
        <f t="shared" si="29"/>
        <v>1.4291913843816795</v>
      </c>
      <c r="AF43">
        <f t="shared" si="30"/>
        <v>1.0861785607950361</v>
      </c>
    </row>
    <row r="44" spans="1:32">
      <c r="A44" s="3">
        <v>1953</v>
      </c>
      <c r="B44" s="3">
        <v>-1.2082047421904499E-2</v>
      </c>
      <c r="C44" s="3">
        <v>-5.9700000000000003E-2</v>
      </c>
      <c r="D44" s="3">
        <v>1.8908333333333301E-2</v>
      </c>
      <c r="E44" s="3">
        <v>4.1438402589088499E-2</v>
      </c>
      <c r="F44" s="3">
        <v>1.6201123818443301E-2</v>
      </c>
      <c r="G44" s="3">
        <v>0.11516568544995801</v>
      </c>
      <c r="H44" s="3">
        <v>6.9364161849712102E-3</v>
      </c>
      <c r="I44" s="13">
        <v>7.4906E-3</v>
      </c>
      <c r="J44">
        <f t="shared" si="8"/>
        <v>-1.9427126587488262E-2</v>
      </c>
      <c r="K44">
        <f t="shared" si="9"/>
        <v>-6.6691044065324293E-2</v>
      </c>
      <c r="L44">
        <f t="shared" si="10"/>
        <v>1.1332843535545941E-2</v>
      </c>
      <c r="M44">
        <f t="shared" si="11"/>
        <v>3.369540379740367E-2</v>
      </c>
      <c r="N44">
        <f t="shared" si="12"/>
        <v>8.6457618745458282E-3</v>
      </c>
      <c r="O44">
        <f t="shared" si="13"/>
        <v>0.10687453108739478</v>
      </c>
      <c r="P44">
        <f t="shared" si="14"/>
        <v>-5.5006350930598253E-4</v>
      </c>
      <c r="Q44" s="15">
        <v>1953</v>
      </c>
      <c r="R44">
        <f t="shared" si="16"/>
        <v>5.1334600909864454</v>
      </c>
      <c r="S44">
        <f t="shared" si="17"/>
        <v>18.74916940558926</v>
      </c>
      <c r="T44">
        <f t="shared" si="18"/>
        <v>1.3093904064642776</v>
      </c>
      <c r="U44">
        <f t="shared" si="19"/>
        <v>2.1161007420547722</v>
      </c>
      <c r="V44">
        <f t="shared" si="20"/>
        <v>3.8839228420670731</v>
      </c>
      <c r="W44">
        <f t="shared" si="21"/>
        <v>2.4597726387236856</v>
      </c>
      <c r="X44">
        <f t="shared" si="22"/>
        <v>1.6879844961240302</v>
      </c>
      <c r="Y44" s="13">
        <f t="shared" si="23"/>
        <v>1.5549133142323672</v>
      </c>
      <c r="Z44">
        <f t="shared" si="24"/>
        <v>3.3014445525670628</v>
      </c>
      <c r="AA44">
        <f t="shared" si="25"/>
        <v>12.05801586106128</v>
      </c>
      <c r="AB44">
        <f t="shared" si="26"/>
        <v>0.84209865236808967</v>
      </c>
      <c r="AC44">
        <f t="shared" si="27"/>
        <v>1.360912356133148</v>
      </c>
      <c r="AD44">
        <f t="shared" si="28"/>
        <v>2.4978388225998915</v>
      </c>
      <c r="AE44">
        <f t="shared" si="29"/>
        <v>1.5819355434216162</v>
      </c>
      <c r="AF44">
        <f t="shared" si="30"/>
        <v>1.0855810936041521</v>
      </c>
    </row>
    <row r="45" spans="1:32">
      <c r="A45" s="3">
        <v>1954</v>
      </c>
      <c r="B45" s="3">
        <v>0.52563321241434902</v>
      </c>
      <c r="C45" s="3">
        <v>0.64970000000000006</v>
      </c>
      <c r="D45" s="3">
        <v>9.3752000000000002E-3</v>
      </c>
      <c r="E45" s="3">
        <v>3.2898034558095597E-2</v>
      </c>
      <c r="F45" s="3">
        <v>6.1579051817707897E-2</v>
      </c>
      <c r="G45" s="3">
        <v>9.2272202998846496E-3</v>
      </c>
      <c r="H45" s="3">
        <v>5.7405281285876101E-3</v>
      </c>
      <c r="I45" s="13">
        <v>-7.4349000000000004E-3</v>
      </c>
      <c r="J45">
        <f t="shared" si="8"/>
        <v>0.53706110804656448</v>
      </c>
      <c r="K45">
        <f t="shared" si="9"/>
        <v>0.66205722929407862</v>
      </c>
      <c r="L45">
        <f t="shared" si="10"/>
        <v>1.6936017597233673E-2</v>
      </c>
      <c r="M45">
        <f t="shared" si="11"/>
        <v>4.0635052107005978E-2</v>
      </c>
      <c r="N45">
        <f t="shared" si="12"/>
        <v>6.9530907159346927E-2</v>
      </c>
      <c r="O45">
        <f t="shared" si="13"/>
        <v>1.6786929441589927E-2</v>
      </c>
      <c r="P45">
        <f t="shared" si="14"/>
        <v>1.3274119882502025E-2</v>
      </c>
      <c r="Q45" s="15">
        <v>1954</v>
      </c>
      <c r="R45">
        <f t="shared" si="16"/>
        <v>7.8317772094125067</v>
      </c>
      <c r="S45">
        <f t="shared" si="17"/>
        <v>30.930504768400606</v>
      </c>
      <c r="T45">
        <f t="shared" si="18"/>
        <v>1.3216662034029616</v>
      </c>
      <c r="U45">
        <f t="shared" si="19"/>
        <v>2.1857162973953019</v>
      </c>
      <c r="V45">
        <f t="shared" si="20"/>
        <v>4.1230911280147007</v>
      </c>
      <c r="W45">
        <f t="shared" si="21"/>
        <v>2.4824695027488177</v>
      </c>
      <c r="X45">
        <f t="shared" si="22"/>
        <v>1.69767441860465</v>
      </c>
      <c r="Y45" s="13">
        <f t="shared" si="23"/>
        <v>1.543352689232381</v>
      </c>
      <c r="Z45">
        <f t="shared" si="24"/>
        <v>5.0745220221230243</v>
      </c>
      <c r="AA45">
        <f t="shared" si="25"/>
        <v>20.041112432819567</v>
      </c>
      <c r="AB45">
        <f t="shared" si="26"/>
        <v>0.85636044996320249</v>
      </c>
      <c r="AC45">
        <f t="shared" si="27"/>
        <v>1.4162131006376868</v>
      </c>
      <c r="AD45">
        <f t="shared" si="28"/>
        <v>2.671515821873097</v>
      </c>
      <c r="AE45">
        <f t="shared" si="29"/>
        <v>1.608491383770178</v>
      </c>
      <c r="AF45">
        <f t="shared" si="30"/>
        <v>1.0999912271828312</v>
      </c>
    </row>
    <row r="46" spans="1:32">
      <c r="A46" s="3">
        <v>1955</v>
      </c>
      <c r="B46" s="3">
        <v>0.32597331851028299</v>
      </c>
      <c r="C46" s="3">
        <v>0.26719999999999999</v>
      </c>
      <c r="D46" s="3">
        <v>1.7243426294820698E-2</v>
      </c>
      <c r="E46" s="3">
        <v>-1.3364391288618801E-2</v>
      </c>
      <c r="F46" s="3">
        <v>2.0446900043449501E-2</v>
      </c>
      <c r="G46" s="3">
        <v>0</v>
      </c>
      <c r="H46" s="3">
        <v>-2.85388127853836E-4</v>
      </c>
      <c r="I46" s="13">
        <v>3.7453E-3</v>
      </c>
      <c r="J46">
        <f t="shared" si="8"/>
        <v>0.32102568102713203</v>
      </c>
      <c r="K46">
        <f t="shared" si="9"/>
        <v>0.26247166487354906</v>
      </c>
      <c r="L46">
        <f t="shared" si="10"/>
        <v>1.3447760397802806E-2</v>
      </c>
      <c r="M46">
        <f t="shared" si="11"/>
        <v>-1.7045849468604036E-2</v>
      </c>
      <c r="N46">
        <f t="shared" si="12"/>
        <v>1.6639280944527959E-2</v>
      </c>
      <c r="O46">
        <f t="shared" si="13"/>
        <v>-3.7313250682219881E-3</v>
      </c>
      <c r="P46">
        <f t="shared" si="14"/>
        <v>-4.0156483202001903E-3</v>
      </c>
      <c r="Q46" s="15">
        <v>1955</v>
      </c>
      <c r="R46">
        <f t="shared" si="16"/>
        <v>10.384727616197905</v>
      </c>
      <c r="S46">
        <f t="shared" si="17"/>
        <v>39.195135642517243</v>
      </c>
      <c r="T46">
        <f t="shared" si="18"/>
        <v>1.3444562571676961</v>
      </c>
      <c r="U46">
        <f t="shared" si="19"/>
        <v>2.1565055295510001</v>
      </c>
      <c r="V46">
        <f t="shared" si="20"/>
        <v>4.2073955601792505</v>
      </c>
      <c r="W46">
        <f t="shared" si="21"/>
        <v>2.4824695027488177</v>
      </c>
      <c r="X46">
        <f t="shared" si="22"/>
        <v>1.6971899224806191</v>
      </c>
      <c r="Y46" s="13">
        <f t="shared" si="23"/>
        <v>1.549133008059363</v>
      </c>
      <c r="Z46">
        <f t="shared" si="24"/>
        <v>6.7035739101622482</v>
      </c>
      <c r="AA46">
        <f t="shared" si="25"/>
        <v>25.301336578979701</v>
      </c>
      <c r="AB46">
        <f t="shared" si="26"/>
        <v>0.86787658010846214</v>
      </c>
      <c r="AC46">
        <f t="shared" si="27"/>
        <v>1.3920725453087519</v>
      </c>
      <c r="AD46">
        <f t="shared" si="28"/>
        <v>2.7159679241809949</v>
      </c>
      <c r="AE46">
        <f t="shared" si="29"/>
        <v>1.6024895795478973</v>
      </c>
      <c r="AF46">
        <f t="shared" si="30"/>
        <v>1.0955740492591595</v>
      </c>
    </row>
    <row r="47" spans="1:32">
      <c r="A47" s="3">
        <v>1956</v>
      </c>
      <c r="B47" s="3">
        <v>7.4395118733509305E-2</v>
      </c>
      <c r="C47" s="3">
        <v>-8.8999999999999999E-3</v>
      </c>
      <c r="D47" s="3">
        <v>2.6213888888888901E-2</v>
      </c>
      <c r="E47" s="3">
        <v>-2.25577381731542E-2</v>
      </c>
      <c r="F47" s="3">
        <v>-2.35265419796209E-2</v>
      </c>
      <c r="G47" s="3">
        <v>9.1428571428571193E-3</v>
      </c>
      <c r="H47" s="3">
        <v>-1.1418783899514999E-3</v>
      </c>
      <c r="I47" s="13">
        <v>2.9850700000000001E-2</v>
      </c>
      <c r="J47">
        <f t="shared" si="8"/>
        <v>4.3253278104786748E-2</v>
      </c>
      <c r="K47">
        <f t="shared" si="9"/>
        <v>-3.7627492994858382E-2</v>
      </c>
      <c r="L47">
        <f t="shared" si="10"/>
        <v>-3.5313964549532279E-3</v>
      </c>
      <c r="M47">
        <f t="shared" si="11"/>
        <v>-5.0889355295048309E-2</v>
      </c>
      <c r="N47">
        <f t="shared" si="12"/>
        <v>-5.18300778740267E-2</v>
      </c>
      <c r="O47">
        <f t="shared" si="13"/>
        <v>-2.0107616431336003E-2</v>
      </c>
      <c r="P47">
        <f t="shared" si="14"/>
        <v>-3.0094244136505906E-2</v>
      </c>
      <c r="Q47" s="15">
        <v>1956</v>
      </c>
      <c r="R47">
        <f t="shared" si="16"/>
        <v>11.1573006602201</v>
      </c>
      <c r="S47">
        <f t="shared" si="17"/>
        <v>38.84629893529884</v>
      </c>
      <c r="T47">
        <f t="shared" si="18"/>
        <v>1.3796996841090616</v>
      </c>
      <c r="U47">
        <f t="shared" si="19"/>
        <v>2.1078596424464293</v>
      </c>
      <c r="V47">
        <f t="shared" si="20"/>
        <v>4.1084100919078228</v>
      </c>
      <c r="W47">
        <f t="shared" si="21"/>
        <v>2.5051663667739499</v>
      </c>
      <c r="X47">
        <f t="shared" si="22"/>
        <v>1.695251937984495</v>
      </c>
      <c r="Y47" s="13">
        <f t="shared" si="23"/>
        <v>1.5953757127430406</v>
      </c>
      <c r="Z47">
        <f t="shared" si="24"/>
        <v>6.9935254567944884</v>
      </c>
      <c r="AA47">
        <f t="shared" si="25"/>
        <v>24.34931071409359</v>
      </c>
      <c r="AB47">
        <f t="shared" si="26"/>
        <v>0.86481176383013014</v>
      </c>
      <c r="AC47">
        <f t="shared" si="27"/>
        <v>1.3212308709540526</v>
      </c>
      <c r="AD47">
        <f t="shared" si="28"/>
        <v>2.5751990951673354</v>
      </c>
      <c r="AE47">
        <f t="shared" si="29"/>
        <v>1.5702673337471353</v>
      </c>
      <c r="AF47">
        <f t="shared" si="30"/>
        <v>1.0626035763511341</v>
      </c>
    </row>
    <row r="48" spans="1:32">
      <c r="A48" s="3">
        <v>1957</v>
      </c>
      <c r="B48" s="3">
        <v>-0.10457360188558</v>
      </c>
      <c r="C48" s="3">
        <v>-0.15190000000000001</v>
      </c>
      <c r="D48" s="3">
        <v>3.2245669291338597E-2</v>
      </c>
      <c r="E48" s="3">
        <v>6.7970128466249904E-2</v>
      </c>
      <c r="F48" s="3">
        <v>-7.1892844025423603E-3</v>
      </c>
      <c r="G48" s="3">
        <v>2.71800679501699E-2</v>
      </c>
      <c r="H48" s="3">
        <v>-1.14318376679046E-3</v>
      </c>
      <c r="I48" s="13">
        <v>2.8985500000000001E-2</v>
      </c>
      <c r="J48">
        <f t="shared" si="8"/>
        <v>-0.12979687457751349</v>
      </c>
      <c r="K48">
        <f t="shared" si="9"/>
        <v>-0.17579013504077559</v>
      </c>
      <c r="L48">
        <f t="shared" si="10"/>
        <v>3.1683335589652094E-3</v>
      </c>
      <c r="M48">
        <f t="shared" si="11"/>
        <v>3.788647018471096E-2</v>
      </c>
      <c r="N48">
        <f t="shared" si="12"/>
        <v>-3.5155776638779029E-2</v>
      </c>
      <c r="O48">
        <f t="shared" si="13"/>
        <v>-1.754574821345977E-3</v>
      </c>
      <c r="P48">
        <f t="shared" si="14"/>
        <v>-2.9279988655613182E-2</v>
      </c>
      <c r="Q48" s="15">
        <v>1957</v>
      </c>
      <c r="R48">
        <f t="shared" si="16"/>
        <v>9.9905415428605249</v>
      </c>
      <c r="S48">
        <f t="shared" si="17"/>
        <v>32.945546127026944</v>
      </c>
      <c r="T48">
        <f t="shared" si="18"/>
        <v>1.4241890238442068</v>
      </c>
      <c r="U48">
        <f t="shared" si="19"/>
        <v>2.2511311331323367</v>
      </c>
      <c r="V48">
        <f t="shared" si="20"/>
        <v>4.0788735633148221</v>
      </c>
      <c r="W48">
        <f t="shared" si="21"/>
        <v>2.5732569588493464</v>
      </c>
      <c r="X48">
        <f t="shared" si="22"/>
        <v>1.693313953488371</v>
      </c>
      <c r="Y48" s="13">
        <f t="shared" si="23"/>
        <v>1.6416184754647543</v>
      </c>
      <c r="Z48">
        <f t="shared" si="24"/>
        <v>6.0857877102242863</v>
      </c>
      <c r="AA48">
        <f t="shared" si="25"/>
        <v>20.068942095513275</v>
      </c>
      <c r="AB48">
        <f t="shared" si="26"/>
        <v>0.86755177596366095</v>
      </c>
      <c r="AC48">
        <f t="shared" si="27"/>
        <v>1.3712876449535731</v>
      </c>
      <c r="AD48">
        <f t="shared" si="28"/>
        <v>2.4846659709772467</v>
      </c>
      <c r="AE48">
        <f t="shared" si="29"/>
        <v>1.5675121822205604</v>
      </c>
      <c r="AF48">
        <f t="shared" si="30"/>
        <v>1.0314905556901588</v>
      </c>
    </row>
    <row r="49" spans="1:32">
      <c r="A49" s="3">
        <v>1958</v>
      </c>
      <c r="B49" s="3">
        <v>0.43719954988747201</v>
      </c>
      <c r="C49" s="3">
        <v>0.68799999999999994</v>
      </c>
      <c r="D49" s="3">
        <v>1.76654618473896E-2</v>
      </c>
      <c r="E49" s="3">
        <v>-2.0990181755274701E-2</v>
      </c>
      <c r="F49" s="3">
        <v>6.4300928973360302E-2</v>
      </c>
      <c r="G49" s="3">
        <v>6.61521499448736E-3</v>
      </c>
      <c r="H49" s="3">
        <v>4.2918454935620999E-3</v>
      </c>
      <c r="I49" s="13">
        <v>1.7605599999999999E-2</v>
      </c>
      <c r="J49">
        <f t="shared" si="8"/>
        <v>0.41233455268669117</v>
      </c>
      <c r="K49">
        <f t="shared" si="9"/>
        <v>0.65879590285273582</v>
      </c>
      <c r="L49">
        <f t="shared" si="10"/>
        <v>5.8826177243522236E-5</v>
      </c>
      <c r="M49">
        <f t="shared" si="11"/>
        <v>-3.7928035925976329E-2</v>
      </c>
      <c r="N49">
        <f t="shared" si="12"/>
        <v>4.5887452833750425E-2</v>
      </c>
      <c r="O49">
        <f t="shared" si="13"/>
        <v>-1.080024029497542E-2</v>
      </c>
      <c r="P49">
        <f t="shared" si="14"/>
        <v>-1.3083413167574843E-2</v>
      </c>
      <c r="Q49" s="15">
        <v>1958</v>
      </c>
      <c r="R49">
        <f t="shared" si="16"/>
        <v>14.358401808531237</v>
      </c>
      <c r="S49">
        <f t="shared" si="17"/>
        <v>55.612081862421476</v>
      </c>
      <c r="T49">
        <f t="shared" si="18"/>
        <v>1.4493479807083978</v>
      </c>
      <c r="U49">
        <f t="shared" si="19"/>
        <v>2.2038794814929314</v>
      </c>
      <c r="V49">
        <f t="shared" si="20"/>
        <v>4.3411489226008451</v>
      </c>
      <c r="W49">
        <f t="shared" si="21"/>
        <v>2.5902796068681955</v>
      </c>
      <c r="X49">
        <f t="shared" si="22"/>
        <v>1.7005813953488358</v>
      </c>
      <c r="Y49" s="13">
        <f t="shared" si="23"/>
        <v>1.6705201536963965</v>
      </c>
      <c r="Z49">
        <f t="shared" si="24"/>
        <v>8.59516826346578</v>
      </c>
      <c r="AA49">
        <f t="shared" si="25"/>
        <v>33.290278922626214</v>
      </c>
      <c r="AB49">
        <f t="shared" si="26"/>
        <v>0.86760281071820178</v>
      </c>
      <c r="AC49">
        <f t="shared" si="27"/>
        <v>1.3192773978909265</v>
      </c>
      <c r="AD49">
        <f t="shared" si="28"/>
        <v>2.5986809635280901</v>
      </c>
      <c r="AE49">
        <f t="shared" si="29"/>
        <v>1.5505826739872772</v>
      </c>
      <c r="AF49">
        <f t="shared" si="30"/>
        <v>1.0179951385716131</v>
      </c>
    </row>
    <row r="50" spans="1:32">
      <c r="A50" s="3">
        <v>1959</v>
      </c>
      <c r="B50" s="3">
        <v>0.12056457163557301</v>
      </c>
      <c r="C50" s="3">
        <v>0.127</v>
      </c>
      <c r="D50" s="3">
        <v>3.3860159362549803E-2</v>
      </c>
      <c r="E50" s="3">
        <v>-2.6466312591385099E-2</v>
      </c>
      <c r="F50" s="3">
        <v>1.5743430895022701E-2</v>
      </c>
      <c r="G50" s="3">
        <v>1.09529025191679E-3</v>
      </c>
      <c r="H50" s="3">
        <v>0</v>
      </c>
      <c r="I50" s="13">
        <v>1.7301E-2</v>
      </c>
      <c r="J50">
        <f t="shared" si="8"/>
        <v>0.10150739224238746</v>
      </c>
      <c r="K50">
        <f t="shared" si="9"/>
        <v>0.10783337478288137</v>
      </c>
      <c r="L50">
        <f t="shared" si="10"/>
        <v>1.6277541615067521E-2</v>
      </c>
      <c r="M50">
        <f t="shared" si="11"/>
        <v>-4.3022972150214236E-2</v>
      </c>
      <c r="N50">
        <f t="shared" si="12"/>
        <v>-1.5310798917697903E-3</v>
      </c>
      <c r="O50">
        <f t="shared" si="13"/>
        <v>-1.5930103035466603E-2</v>
      </c>
      <c r="P50">
        <f t="shared" si="14"/>
        <v>-1.700676594243002E-2</v>
      </c>
      <c r="Q50" s="15">
        <v>1959</v>
      </c>
      <c r="R50">
        <f t="shared" si="16"/>
        <v>16.089516371948243</v>
      </c>
      <c r="S50">
        <f t="shared" si="17"/>
        <v>62.674816258949001</v>
      </c>
      <c r="T50">
        <f t="shared" si="18"/>
        <v>1.4984231343069738</v>
      </c>
      <c r="U50">
        <f t="shared" si="19"/>
        <v>2.1455509182219998</v>
      </c>
      <c r="V50">
        <f t="shared" si="20"/>
        <v>4.4094935006688134</v>
      </c>
      <c r="W50">
        <f t="shared" si="21"/>
        <v>2.593116714871337</v>
      </c>
      <c r="X50">
        <f t="shared" si="22"/>
        <v>1.7005813953488358</v>
      </c>
      <c r="Y50" s="13">
        <f t="shared" si="23"/>
        <v>1.6994218228754978</v>
      </c>
      <c r="Z50">
        <f t="shared" si="24"/>
        <v>9.4676413797747205</v>
      </c>
      <c r="AA50">
        <f t="shared" si="25"/>
        <v>36.880082046316424</v>
      </c>
      <c r="AB50">
        <f t="shared" si="26"/>
        <v>0.88172525157501691</v>
      </c>
      <c r="AC50">
        <f t="shared" si="27"/>
        <v>1.262518163143058</v>
      </c>
      <c r="AD50">
        <f t="shared" si="28"/>
        <v>2.594702175359707</v>
      </c>
      <c r="AE50">
        <f t="shared" si="29"/>
        <v>1.5258817322256506</v>
      </c>
      <c r="AF50">
        <f t="shared" si="30"/>
        <v>1.000682333519394</v>
      </c>
    </row>
    <row r="51" spans="1:32">
      <c r="A51" s="3">
        <v>1960</v>
      </c>
      <c r="B51" s="3">
        <v>3.36535314743695E-3</v>
      </c>
      <c r="C51" s="3">
        <v>-3.5700000000000003E-2</v>
      </c>
      <c r="D51" s="3">
        <v>2.8729718875501999E-2</v>
      </c>
      <c r="E51" s="3">
        <v>0.116395036909634</v>
      </c>
      <c r="F51" s="3">
        <v>6.6631871633034301E-2</v>
      </c>
      <c r="G51" s="3">
        <v>7.6586433260392699E-3</v>
      </c>
      <c r="H51" s="3">
        <v>4.8433048433049698E-3</v>
      </c>
      <c r="I51" s="13">
        <v>1.36054E-2</v>
      </c>
      <c r="J51">
        <f t="shared" si="8"/>
        <v>-1.0102596979616574E-2</v>
      </c>
      <c r="K51">
        <f t="shared" si="9"/>
        <v>-4.8643584574431027E-2</v>
      </c>
      <c r="L51">
        <f t="shared" si="10"/>
        <v>1.4921308504771183E-2</v>
      </c>
      <c r="M51">
        <f t="shared" si="11"/>
        <v>0.10140991445944741</v>
      </c>
      <c r="N51">
        <f t="shared" si="12"/>
        <v>5.2314709089981461E-2</v>
      </c>
      <c r="O51">
        <f t="shared" si="13"/>
        <v>-5.8669346808538411E-3</v>
      </c>
      <c r="P51">
        <f t="shared" si="14"/>
        <v>-8.6444835008722617E-3</v>
      </c>
      <c r="Q51" s="15">
        <v>1960</v>
      </c>
      <c r="R51">
        <f t="shared" si="16"/>
        <v>16.143663276511315</v>
      </c>
      <c r="S51">
        <f t="shared" si="17"/>
        <v>60.437325318504527</v>
      </c>
      <c r="T51">
        <f t="shared" si="18"/>
        <v>1.5414724097121617</v>
      </c>
      <c r="U51">
        <f t="shared" si="19"/>
        <v>2.3952823965399488</v>
      </c>
      <c r="V51">
        <f t="shared" si="20"/>
        <v>4.7033063055720765</v>
      </c>
      <c r="W51">
        <f t="shared" si="21"/>
        <v>2.6129764708933272</v>
      </c>
      <c r="X51">
        <f t="shared" si="22"/>
        <v>1.708817829457363</v>
      </c>
      <c r="Y51" s="13">
        <f t="shared" si="23"/>
        <v>1.7225431365444484</v>
      </c>
      <c r="Z51">
        <f t="shared" si="24"/>
        <v>9.3719936145673159</v>
      </c>
      <c r="AA51">
        <f t="shared" si="25"/>
        <v>35.086102656184472</v>
      </c>
      <c r="AB51">
        <f t="shared" si="26"/>
        <v>0.89488174607021476</v>
      </c>
      <c r="AC51">
        <f t="shared" si="27"/>
        <v>1.3905500220708942</v>
      </c>
      <c r="AD51">
        <f t="shared" si="28"/>
        <v>2.730443264838792</v>
      </c>
      <c r="AE51">
        <f t="shared" si="29"/>
        <v>1.5169294837719745</v>
      </c>
      <c r="AF51">
        <f t="shared" si="30"/>
        <v>0.99203195159767121</v>
      </c>
    </row>
    <row r="52" spans="1:32">
      <c r="A52" s="3">
        <v>1961</v>
      </c>
      <c r="B52" s="3">
        <v>0.26637712958182702</v>
      </c>
      <c r="C52" s="3">
        <v>0.29449999999999998</v>
      </c>
      <c r="D52" s="3">
        <v>2.35248995983936E-2</v>
      </c>
      <c r="E52" s="3">
        <v>2.0609208076323202E-2</v>
      </c>
      <c r="F52" s="3">
        <v>5.0999999999999997E-2</v>
      </c>
      <c r="G52" s="3">
        <v>9.77198697068404E-3</v>
      </c>
      <c r="H52" s="3">
        <v>-5.6705415367175305E-4</v>
      </c>
      <c r="I52" s="13">
        <v>6.7114000000000002E-3</v>
      </c>
      <c r="J52">
        <f t="shared" si="8"/>
        <v>0.25793462712533805</v>
      </c>
      <c r="K52">
        <f t="shared" si="9"/>
        <v>0.28587001200145346</v>
      </c>
      <c r="L52">
        <f t="shared" si="10"/>
        <v>1.6701409756950805E-2</v>
      </c>
      <c r="M52">
        <f t="shared" si="11"/>
        <v>1.3805156151329172E-2</v>
      </c>
      <c r="N52">
        <f t="shared" si="12"/>
        <v>4.3993343077271201E-2</v>
      </c>
      <c r="O52">
        <f t="shared" si="13"/>
        <v>3.0401830859211887E-3</v>
      </c>
      <c r="P52">
        <f t="shared" si="14"/>
        <v>-7.229931193459967E-3</v>
      </c>
      <c r="Q52" s="15">
        <v>1961</v>
      </c>
      <c r="R52">
        <f t="shared" si="16"/>
        <v>20.443965961043951</v>
      </c>
      <c r="S52">
        <f t="shared" si="17"/>
        <v>78.236117624804109</v>
      </c>
      <c r="T52">
        <f t="shared" si="18"/>
        <v>1.5777353933843343</v>
      </c>
      <c r="U52">
        <f t="shared" si="19"/>
        <v>2.4446472698517945</v>
      </c>
      <c r="V52">
        <f t="shared" si="20"/>
        <v>4.9431749271562522</v>
      </c>
      <c r="W52">
        <f t="shared" si="21"/>
        <v>2.6385104429216009</v>
      </c>
      <c r="X52">
        <f t="shared" si="22"/>
        <v>1.7078488372093008</v>
      </c>
      <c r="Y52" s="13">
        <f t="shared" si="23"/>
        <v>1.7341038125510526</v>
      </c>
      <c r="Z52">
        <f t="shared" si="24"/>
        <v>11.789355292961785</v>
      </c>
      <c r="AA52">
        <f t="shared" si="25"/>
        <v>45.116167243592159</v>
      </c>
      <c r="AB52">
        <f t="shared" si="26"/>
        <v>0.90982753279534911</v>
      </c>
      <c r="AC52">
        <f t="shared" si="27"/>
        <v>1.4097467822618173</v>
      </c>
      <c r="AD52">
        <f t="shared" si="28"/>
        <v>2.8505645921418696</v>
      </c>
      <c r="AE52">
        <f t="shared" si="29"/>
        <v>1.5215412271310733</v>
      </c>
      <c r="AF52">
        <f t="shared" si="30"/>
        <v>0.98485962884590628</v>
      </c>
    </row>
    <row r="53" spans="1:32">
      <c r="A53" s="3">
        <v>1962</v>
      </c>
      <c r="B53" s="3">
        <v>-8.8114605171208907E-2</v>
      </c>
      <c r="C53" s="3">
        <v>-9.7799999999999998E-2</v>
      </c>
      <c r="D53" s="3">
        <v>2.7723694779116501E-2</v>
      </c>
      <c r="E53" s="3">
        <v>5.6935440540084599E-2</v>
      </c>
      <c r="F53" s="3">
        <v>6.4953279936065797E-2</v>
      </c>
      <c r="G53" s="3">
        <v>3.22580645161263E-3</v>
      </c>
      <c r="H53" s="3">
        <v>-5.6737588652489002E-4</v>
      </c>
      <c r="I53" s="13">
        <v>1.3333299999999999E-2</v>
      </c>
      <c r="J53">
        <f t="shared" si="8"/>
        <v>-0.10011306760688601</v>
      </c>
      <c r="K53">
        <f t="shared" si="9"/>
        <v>-0.10967102334444155</v>
      </c>
      <c r="L53">
        <f t="shared" si="10"/>
        <v>1.420104794653102E-2</v>
      </c>
      <c r="M53">
        <f t="shared" si="11"/>
        <v>4.302842957996604E-2</v>
      </c>
      <c r="N53">
        <f t="shared" si="12"/>
        <v>5.0940771349432409E-2</v>
      </c>
      <c r="O53">
        <f t="shared" si="13"/>
        <v>-9.9745005403329475E-3</v>
      </c>
      <c r="P53">
        <f t="shared" si="14"/>
        <v>-1.3717772707681559E-2</v>
      </c>
      <c r="Q53" s="15">
        <v>1962</v>
      </c>
      <c r="R53">
        <f t="shared" si="16"/>
        <v>18.642553972252927</v>
      </c>
      <c r="S53">
        <f t="shared" si="17"/>
        <v>70.584625321098272</v>
      </c>
      <c r="T53">
        <f t="shared" si="18"/>
        <v>1.6214760478727308</v>
      </c>
      <c r="U53">
        <f t="shared" si="19"/>
        <v>2.5838343391259215</v>
      </c>
      <c r="V53">
        <f t="shared" si="20"/>
        <v>5.2642503519727732</v>
      </c>
      <c r="W53">
        <f t="shared" si="21"/>
        <v>2.6470217669310245</v>
      </c>
      <c r="X53">
        <f t="shared" si="22"/>
        <v>1.7068798449612386</v>
      </c>
      <c r="Y53" s="13">
        <f t="shared" si="23"/>
        <v>1.7572251389149396</v>
      </c>
      <c r="Z53">
        <f t="shared" si="24"/>
        <v>10.609086769475903</v>
      </c>
      <c r="AA53">
        <f t="shared" si="25"/>
        <v>40.16823101260843</v>
      </c>
      <c r="AB53">
        <f t="shared" si="26"/>
        <v>0.92274803721165</v>
      </c>
      <c r="AC53">
        <f t="shared" si="27"/>
        <v>1.4704059724079537</v>
      </c>
      <c r="AD53">
        <f t="shared" si="28"/>
        <v>2.9957745512469565</v>
      </c>
      <c r="AE53">
        <f t="shared" si="29"/>
        <v>1.5063646133389155</v>
      </c>
      <c r="AF53">
        <f t="shared" si="30"/>
        <v>0.97134954830842646</v>
      </c>
    </row>
    <row r="54" spans="1:32">
      <c r="A54" s="3">
        <v>1963</v>
      </c>
      <c r="B54" s="3">
        <v>0.226119270998415</v>
      </c>
      <c r="C54" s="3">
        <v>0.19650000000000001</v>
      </c>
      <c r="D54" s="3">
        <v>3.1560240963855402E-2</v>
      </c>
      <c r="E54" s="3">
        <v>1.68416207395461E-2</v>
      </c>
      <c r="F54" s="3">
        <v>5.4644805711862303E-2</v>
      </c>
      <c r="G54" s="3">
        <v>2.1436227224008699E-2</v>
      </c>
      <c r="H54" s="3">
        <v>-3.9738858927048596E-3</v>
      </c>
      <c r="I54" s="13">
        <v>1.6447400000000001E-2</v>
      </c>
      <c r="J54">
        <f t="shared" si="8"/>
        <v>0.20627911586808623</v>
      </c>
      <c r="K54">
        <f t="shared" si="9"/>
        <v>0.17713912200473925</v>
      </c>
      <c r="L54">
        <f t="shared" si="10"/>
        <v>1.4868296149761807E-2</v>
      </c>
      <c r="M54">
        <f t="shared" si="11"/>
        <v>3.8784175112858629E-4</v>
      </c>
      <c r="N54">
        <f t="shared" si="12"/>
        <v>3.7579323545775513E-2</v>
      </c>
      <c r="O54">
        <f t="shared" si="13"/>
        <v>4.908101711912193E-3</v>
      </c>
      <c r="P54">
        <f t="shared" si="14"/>
        <v>-2.0090843749223871E-2</v>
      </c>
      <c r="Q54" s="15">
        <v>1963</v>
      </c>
      <c r="R54">
        <f t="shared" si="16"/>
        <v>22.857994686007363</v>
      </c>
      <c r="S54">
        <f t="shared" si="17"/>
        <v>84.454504196694074</v>
      </c>
      <c r="T54">
        <f t="shared" si="18"/>
        <v>1.6726502226607141</v>
      </c>
      <c r="U54">
        <f t="shared" si="19"/>
        <v>2.6273502971192961</v>
      </c>
      <c r="V54">
        <f t="shared" si="20"/>
        <v>5.5519142896749276</v>
      </c>
      <c r="W54">
        <f t="shared" si="21"/>
        <v>2.7037639269938549</v>
      </c>
      <c r="X54">
        <f t="shared" si="22"/>
        <v>1.7000968992248049</v>
      </c>
      <c r="Y54" s="13">
        <f t="shared" si="23"/>
        <v>1.7861269236647295</v>
      </c>
      <c r="Z54">
        <f t="shared" si="24"/>
        <v>12.797519808451202</v>
      </c>
      <c r="AA54">
        <f t="shared" si="25"/>
        <v>47.28359618666542</v>
      </c>
      <c r="AB54">
        <f t="shared" si="26"/>
        <v>0.93646772830052416</v>
      </c>
      <c r="AC54">
        <f t="shared" si="27"/>
        <v>1.4709762572351621</v>
      </c>
      <c r="AD54">
        <f t="shared" si="28"/>
        <v>3.1083537323784665</v>
      </c>
      <c r="AE54">
        <f t="shared" si="29"/>
        <v>1.513758004076408</v>
      </c>
      <c r="AF54">
        <f t="shared" si="30"/>
        <v>0.95183431630748272</v>
      </c>
    </row>
    <row r="55" spans="1:32">
      <c r="A55" s="3">
        <v>1964</v>
      </c>
      <c r="B55" s="3">
        <v>0.164154558784324</v>
      </c>
      <c r="C55" s="3">
        <v>0.23250000000000001</v>
      </c>
      <c r="D55" s="3">
        <v>3.5457370517928299E-2</v>
      </c>
      <c r="E55" s="3">
        <v>3.7280648911540801E-2</v>
      </c>
      <c r="F55" s="3">
        <v>5.1617392722850299E-2</v>
      </c>
      <c r="G55" s="3">
        <v>1.25918153200419E-2</v>
      </c>
      <c r="H55" s="3">
        <v>2.8498147620403802E-4</v>
      </c>
      <c r="I55" s="13">
        <v>9.7087000000000007E-3</v>
      </c>
      <c r="J55">
        <f t="shared" si="8"/>
        <v>0.15296080818588964</v>
      </c>
      <c r="K55">
        <f t="shared" si="9"/>
        <v>0.22064908423587914</v>
      </c>
      <c r="L55">
        <f t="shared" si="10"/>
        <v>2.5501088103854406E-2</v>
      </c>
      <c r="M55">
        <f t="shared" si="11"/>
        <v>2.7306835042166914E-2</v>
      </c>
      <c r="N55">
        <f t="shared" si="12"/>
        <v>4.150572608005685E-2</v>
      </c>
      <c r="O55">
        <f t="shared" si="13"/>
        <v>2.8553931644264324E-3</v>
      </c>
      <c r="P55">
        <f t="shared" si="14"/>
        <v>-9.3331061956740229E-3</v>
      </c>
      <c r="Q55" s="15">
        <v>1964</v>
      </c>
      <c r="R55">
        <f t="shared" si="16"/>
        <v>26.610238718383325</v>
      </c>
      <c r="S55">
        <f t="shared" si="17"/>
        <v>104.09017642242544</v>
      </c>
      <c r="T55">
        <f t="shared" si="18"/>
        <v>1.7319580013524905</v>
      </c>
      <c r="U55">
        <f t="shared" si="19"/>
        <v>2.7252996211138329</v>
      </c>
      <c r="V55">
        <f t="shared" si="20"/>
        <v>5.8384896299286826</v>
      </c>
      <c r="W55">
        <f t="shared" si="21"/>
        <v>2.7378092230315527</v>
      </c>
      <c r="X55">
        <f t="shared" si="22"/>
        <v>1.7005813953488358</v>
      </c>
      <c r="Y55" s="13">
        <f t="shared" si="23"/>
        <v>1.8034678941285132</v>
      </c>
      <c r="Z55">
        <f t="shared" si="24"/>
        <v>14.755038781126828</v>
      </c>
      <c r="AA55">
        <f t="shared" si="25"/>
        <v>57.716678384632246</v>
      </c>
      <c r="AB55">
        <f t="shared" si="26"/>
        <v>0.9603486743463322</v>
      </c>
      <c r="AC55">
        <f t="shared" si="27"/>
        <v>1.5111439632424268</v>
      </c>
      <c r="AD55">
        <f t="shared" si="28"/>
        <v>3.2373682109544895</v>
      </c>
      <c r="AE55">
        <f t="shared" si="29"/>
        <v>1.5180803783338435</v>
      </c>
      <c r="AF55">
        <f t="shared" si="30"/>
        <v>0.9429507455526982</v>
      </c>
    </row>
    <row r="56" spans="1:32">
      <c r="A56" s="3">
        <v>1965</v>
      </c>
      <c r="B56" s="3">
        <v>0.123992424778761</v>
      </c>
      <c r="C56" s="3">
        <v>0.45240000000000002</v>
      </c>
      <c r="D56" s="3">
        <v>3.9490763052208798E-2</v>
      </c>
      <c r="E56" s="3">
        <v>7.1885509359262299E-3</v>
      </c>
      <c r="F56" s="3">
        <v>3.1900094622538802E-2</v>
      </c>
      <c r="G56" s="3">
        <v>1.6580310880829102E-2</v>
      </c>
      <c r="H56" s="3">
        <v>5.6980056980049398E-4</v>
      </c>
      <c r="I56" s="13">
        <v>1.9230799999999999E-2</v>
      </c>
      <c r="J56">
        <f t="shared" si="8"/>
        <v>0.10278498724603004</v>
      </c>
      <c r="K56">
        <f t="shared" si="9"/>
        <v>0.4249961833963416</v>
      </c>
      <c r="L56">
        <f t="shared" si="10"/>
        <v>1.9877698998312057E-2</v>
      </c>
      <c r="M56">
        <f t="shared" si="11"/>
        <v>-1.1815036460901464E-2</v>
      </c>
      <c r="N56">
        <f t="shared" si="12"/>
        <v>1.2430250952521059E-2</v>
      </c>
      <c r="O56">
        <f t="shared" si="13"/>
        <v>-2.6004798120022447E-3</v>
      </c>
      <c r="P56">
        <f t="shared" si="14"/>
        <v>-1.8308904548606168E-2</v>
      </c>
      <c r="Q56" s="15">
        <v>1965</v>
      </c>
      <c r="R56">
        <f t="shared" si="16"/>
        <v>29.909706741017342</v>
      </c>
      <c r="S56">
        <f t="shared" si="17"/>
        <v>151.1805722359307</v>
      </c>
      <c r="T56">
        <f t="shared" si="18"/>
        <v>1.8003543444002787</v>
      </c>
      <c r="U56">
        <f t="shared" si="19"/>
        <v>2.74489057625587</v>
      </c>
      <c r="V56">
        <f t="shared" si="20"/>
        <v>6.0247380015761189</v>
      </c>
      <c r="W56">
        <f t="shared" si="21"/>
        <v>2.783202951081817</v>
      </c>
      <c r="X56">
        <f t="shared" si="22"/>
        <v>1.7015503875968976</v>
      </c>
      <c r="Y56" s="13">
        <f t="shared" si="23"/>
        <v>1.83815002450692</v>
      </c>
      <c r="Z56">
        <f t="shared" si="24"/>
        <v>16.271635254059628</v>
      </c>
      <c r="AA56">
        <f t="shared" si="25"/>
        <v>82.246046416415084</v>
      </c>
      <c r="AB56">
        <f t="shared" si="26"/>
        <v>0.97943819622841655</v>
      </c>
      <c r="AC56">
        <f t="shared" si="27"/>
        <v>1.4932897422190465</v>
      </c>
      <c r="AD56">
        <f t="shared" si="28"/>
        <v>3.2776095102423684</v>
      </c>
      <c r="AE56">
        <f t="shared" si="29"/>
        <v>1.5141326409569895</v>
      </c>
      <c r="AF56">
        <f t="shared" si="30"/>
        <v>0.92568635035833691</v>
      </c>
    </row>
    <row r="57" spans="1:32">
      <c r="A57" s="3">
        <v>1966</v>
      </c>
      <c r="B57" s="3">
        <v>-9.9709542356377898E-2</v>
      </c>
      <c r="C57" s="3">
        <v>-9.4700000000000006E-2</v>
      </c>
      <c r="D57" s="3">
        <v>4.8557200000000002E-2</v>
      </c>
      <c r="E57" s="3">
        <v>2.9079409324299602E-2</v>
      </c>
      <c r="F57" s="3">
        <v>-3.4453615975776397E-2</v>
      </c>
      <c r="G57" s="3">
        <v>1.2232415902140499E-2</v>
      </c>
      <c r="H57" s="3">
        <v>2.84738041002486E-4</v>
      </c>
      <c r="I57" s="13">
        <v>3.4591200000000003E-2</v>
      </c>
      <c r="J57">
        <f t="shared" si="8"/>
        <v>-0.1298104433484239</v>
      </c>
      <c r="K57">
        <f t="shared" si="9"/>
        <v>-0.12496839331322362</v>
      </c>
      <c r="L57">
        <f t="shared" si="10"/>
        <v>1.349905160608364E-2</v>
      </c>
      <c r="M57">
        <f t="shared" si="11"/>
        <v>-5.3275058551632776E-3</v>
      </c>
      <c r="N57">
        <f t="shared" si="12"/>
        <v>-6.6736326363278947E-2</v>
      </c>
      <c r="O57">
        <f t="shared" si="13"/>
        <v>-2.1611225861827846E-2</v>
      </c>
      <c r="P57">
        <f t="shared" si="14"/>
        <v>-3.315943723375718E-2</v>
      </c>
      <c r="Q57" s="15">
        <v>1966</v>
      </c>
      <c r="R57">
        <f t="shared" si="16"/>
        <v>26.927423569857034</v>
      </c>
      <c r="S57">
        <f t="shared" si="17"/>
        <v>136.86377204518806</v>
      </c>
      <c r="T57">
        <f t="shared" si="18"/>
        <v>1.8877745103721921</v>
      </c>
      <c r="U57">
        <f t="shared" si="19"/>
        <v>2.824710372873227</v>
      </c>
      <c r="V57">
        <f t="shared" si="20"/>
        <v>5.8171639921151481</v>
      </c>
      <c r="W57">
        <f t="shared" si="21"/>
        <v>2.8172482471195148</v>
      </c>
      <c r="X57">
        <f t="shared" si="22"/>
        <v>1.7020348837209289</v>
      </c>
      <c r="Y57" s="13">
        <f t="shared" si="23"/>
        <v>1.9017338396346437</v>
      </c>
      <c r="Z57">
        <f t="shared" si="24"/>
        <v>14.159407067726303</v>
      </c>
      <c r="AA57">
        <f t="shared" si="25"/>
        <v>71.967890139390875</v>
      </c>
      <c r="AB57">
        <f t="shared" si="26"/>
        <v>0.99265968298427332</v>
      </c>
      <c r="AC57">
        <f t="shared" si="27"/>
        <v>1.4853342323739194</v>
      </c>
      <c r="AD57">
        <f t="shared" si="28"/>
        <v>3.0588738922754466</v>
      </c>
      <c r="AE57">
        <f t="shared" si="29"/>
        <v>1.4814103784685022</v>
      </c>
      <c r="AF57">
        <f t="shared" si="30"/>
        <v>0.89499111192548386</v>
      </c>
    </row>
    <row r="58" spans="1:32">
      <c r="A58" s="3">
        <v>1967</v>
      </c>
      <c r="B58" s="3">
        <v>0.238029665131333</v>
      </c>
      <c r="C58" s="3">
        <v>1.1587000000000001</v>
      </c>
      <c r="D58" s="3">
        <v>4.2934538152610398E-2</v>
      </c>
      <c r="E58" s="3">
        <v>-1.5806209932824701E-2</v>
      </c>
      <c r="F58" s="3">
        <v>8.9522661484468195E-3</v>
      </c>
      <c r="G58" s="3">
        <v>2.3162134944612299E-2</v>
      </c>
      <c r="H58" s="3">
        <v>-5.1238257899231003E-3</v>
      </c>
      <c r="I58" s="13">
        <v>3.0395100000000001E-2</v>
      </c>
      <c r="J58">
        <f t="shared" si="8"/>
        <v>0.20150965889815761</v>
      </c>
      <c r="K58">
        <f t="shared" si="9"/>
        <v>1.0950216087013613</v>
      </c>
      <c r="L58">
        <f t="shared" si="10"/>
        <v>1.216954365622507E-2</v>
      </c>
      <c r="M58">
        <f t="shared" si="11"/>
        <v>-4.4838441033759481E-2</v>
      </c>
      <c r="N58">
        <f t="shared" si="12"/>
        <v>-2.0810302622317579E-2</v>
      </c>
      <c r="O58">
        <f t="shared" si="13"/>
        <v>-7.0196035048960366E-3</v>
      </c>
      <c r="P58">
        <f t="shared" si="14"/>
        <v>-3.4471171097303452E-2</v>
      </c>
      <c r="Q58" s="15">
        <v>1967</v>
      </c>
      <c r="R58">
        <f t="shared" si="16"/>
        <v>33.336949185039664</v>
      </c>
      <c r="S58">
        <f t="shared" si="17"/>
        <v>295.44782471394745</v>
      </c>
      <c r="T58">
        <f t="shared" si="18"/>
        <v>1.9688252371112926</v>
      </c>
      <c r="U58">
        <f t="shared" si="19"/>
        <v>2.7800624077201652</v>
      </c>
      <c r="V58">
        <f t="shared" si="20"/>
        <v>5.8692407924017251</v>
      </c>
      <c r="W58">
        <f t="shared" si="21"/>
        <v>2.8825017311917693</v>
      </c>
      <c r="X58">
        <f t="shared" si="22"/>
        <v>1.6933139534883708</v>
      </c>
      <c r="Y58" s="13">
        <f t="shared" si="23"/>
        <v>1.9595372298637226</v>
      </c>
      <c r="Z58">
        <f t="shared" si="24"/>
        <v>17.01266435614399</v>
      </c>
      <c r="AA58">
        <f t="shared" si="25"/>
        <v>150.77428497466951</v>
      </c>
      <c r="AB58">
        <f t="shared" si="26"/>
        <v>1.004739898332125</v>
      </c>
      <c r="AC58">
        <f t="shared" si="27"/>
        <v>1.4187341609801971</v>
      </c>
      <c r="AD58">
        <f t="shared" si="28"/>
        <v>2.9952178008936881</v>
      </c>
      <c r="AE58">
        <f t="shared" si="29"/>
        <v>1.4710114649836152</v>
      </c>
      <c r="AF58">
        <f t="shared" si="30"/>
        <v>0.86413972017573459</v>
      </c>
    </row>
    <row r="59" spans="1:32">
      <c r="A59" s="3">
        <v>1968</v>
      </c>
      <c r="B59" s="3">
        <v>0.10814862651601501</v>
      </c>
      <c r="C59" s="3">
        <v>0.6069</v>
      </c>
      <c r="D59" s="3">
        <v>5.3376E-2</v>
      </c>
      <c r="E59" s="3">
        <v>3.27461969507684E-2</v>
      </c>
      <c r="F59" s="3">
        <v>4.8451462243097501E-2</v>
      </c>
      <c r="G59" s="3">
        <v>4.1338582677165302E-2</v>
      </c>
      <c r="H59" s="3">
        <v>0.124749642346209</v>
      </c>
      <c r="I59" s="13">
        <v>4.7197599999999999E-2</v>
      </c>
      <c r="J59">
        <f t="shared" si="8"/>
        <v>5.8203940226768093E-2</v>
      </c>
      <c r="K59">
        <f t="shared" si="9"/>
        <v>0.5344763968137437</v>
      </c>
      <c r="L59">
        <f t="shared" si="10"/>
        <v>5.8999371274342117E-3</v>
      </c>
      <c r="M59">
        <f t="shared" si="11"/>
        <v>-1.3800072736254932E-2</v>
      </c>
      <c r="N59">
        <f t="shared" si="12"/>
        <v>1.1973501878704666E-3</v>
      </c>
      <c r="O59">
        <f t="shared" si="13"/>
        <v>-5.5949491507951291E-3</v>
      </c>
      <c r="P59">
        <f t="shared" si="14"/>
        <v>7.4056741866300096E-2</v>
      </c>
      <c r="Q59" s="15">
        <v>1968</v>
      </c>
      <c r="R59">
        <f t="shared" si="16"/>
        <v>36.942294451635888</v>
      </c>
      <c r="S59">
        <f t="shared" si="17"/>
        <v>474.75510953284214</v>
      </c>
      <c r="T59">
        <f t="shared" si="18"/>
        <v>2.073913252967345</v>
      </c>
      <c r="U59">
        <f t="shared" si="19"/>
        <v>2.8710988788587968</v>
      </c>
      <c r="V59">
        <f t="shared" si="20"/>
        <v>6.1536140910504251</v>
      </c>
      <c r="W59">
        <f t="shared" si="21"/>
        <v>3.0016602673237123</v>
      </c>
      <c r="X59">
        <f t="shared" si="22"/>
        <v>1.9045542635658903</v>
      </c>
      <c r="Y59" s="13">
        <f t="shared" si="23"/>
        <v>2.0520226842239389</v>
      </c>
      <c r="Z59">
        <f t="shared" si="24"/>
        <v>18.002868455427063</v>
      </c>
      <c r="AA59">
        <f t="shared" si="25"/>
        <v>231.35958154009947</v>
      </c>
      <c r="AB59">
        <f t="shared" si="26"/>
        <v>1.0106678005617091</v>
      </c>
      <c r="AC59">
        <f t="shared" si="27"/>
        <v>1.3991555263652609</v>
      </c>
      <c r="AD59">
        <f t="shared" si="28"/>
        <v>2.9988041254903006</v>
      </c>
      <c r="AE59">
        <f t="shared" si="29"/>
        <v>1.4627812306367951</v>
      </c>
      <c r="AF59">
        <f t="shared" si="30"/>
        <v>0.92813509236920577</v>
      </c>
    </row>
    <row r="60" spans="1:32">
      <c r="A60" s="3">
        <v>1969</v>
      </c>
      <c r="B60" s="3">
        <v>-8.2413710764490597E-2</v>
      </c>
      <c r="C60" s="3">
        <v>-0.32950000000000002</v>
      </c>
      <c r="D60" s="3">
        <v>6.6684677419354799E-2</v>
      </c>
      <c r="E60" s="3">
        <v>-5.0140493209926099E-2</v>
      </c>
      <c r="F60" s="3">
        <v>-2.02516425079215E-2</v>
      </c>
      <c r="G60" s="3">
        <v>6.9943289224952701E-2</v>
      </c>
      <c r="H60" s="3">
        <v>5.0114474688374398E-2</v>
      </c>
      <c r="I60" s="13">
        <v>6.19718E-2</v>
      </c>
      <c r="J60">
        <f t="shared" si="8"/>
        <v>-0.13595983505822903</v>
      </c>
      <c r="K60">
        <f t="shared" si="9"/>
        <v>-0.36862730253289216</v>
      </c>
      <c r="L60">
        <f t="shared" si="10"/>
        <v>4.4378555243696658E-3</v>
      </c>
      <c r="M60">
        <f t="shared" si="11"/>
        <v>-0.10556993435223619</v>
      </c>
      <c r="N60">
        <f t="shared" si="12"/>
        <v>-7.7425259793076906E-2</v>
      </c>
      <c r="O60">
        <f t="shared" si="13"/>
        <v>7.5063097013995106E-3</v>
      </c>
      <c r="P60">
        <f t="shared" si="14"/>
        <v>-1.116538622930063E-2</v>
      </c>
      <c r="Q60" s="15">
        <v>1969</v>
      </c>
      <c r="R60">
        <f t="shared" si="16"/>
        <v>33.897742881722124</v>
      </c>
      <c r="S60">
        <f t="shared" si="17"/>
        <v>318.32330094177064</v>
      </c>
      <c r="T60">
        <f t="shared" si="18"/>
        <v>2.2122114892371973</v>
      </c>
      <c r="U60">
        <f t="shared" si="19"/>
        <v>2.7271405650183507</v>
      </c>
      <c r="V60">
        <f t="shared" si="20"/>
        <v>6.0289932983467631</v>
      </c>
      <c r="W60">
        <f t="shared" si="21"/>
        <v>3.2116062595561838</v>
      </c>
      <c r="X60">
        <f t="shared" si="22"/>
        <v>1.9999999999999987</v>
      </c>
      <c r="Y60" s="13">
        <f t="shared" si="23"/>
        <v>2.179190223606128</v>
      </c>
      <c r="Z60">
        <f t="shared" si="24"/>
        <v>15.555201429652204</v>
      </c>
      <c r="AA60">
        <f t="shared" si="25"/>
        <v>146.0741230818339</v>
      </c>
      <c r="AB60">
        <f t="shared" si="26"/>
        <v>1.0151529982437344</v>
      </c>
      <c r="AC60">
        <f t="shared" si="27"/>
        <v>1.2514467692983118</v>
      </c>
      <c r="AD60">
        <f t="shared" si="28"/>
        <v>2.7666209370056634</v>
      </c>
      <c r="AE60">
        <f t="shared" si="29"/>
        <v>1.4737613195793491</v>
      </c>
      <c r="AF60">
        <f t="shared" si="30"/>
        <v>0.91777210558993594</v>
      </c>
    </row>
    <row r="61" spans="1:32">
      <c r="A61" s="3">
        <v>1970</v>
      </c>
      <c r="B61" s="3">
        <v>3.5611449054964203E-2</v>
      </c>
      <c r="C61" s="3">
        <v>-0.18779999999999999</v>
      </c>
      <c r="D61" s="3">
        <v>6.3909999999999995E-2</v>
      </c>
      <c r="E61" s="3">
        <v>0.16754737183412299</v>
      </c>
      <c r="F61" s="3">
        <v>5.64956765698887E-2</v>
      </c>
      <c r="G61" s="3">
        <v>8.2155477031801996E-2</v>
      </c>
      <c r="H61" s="3">
        <v>-9.4476744186046499E-2</v>
      </c>
      <c r="I61" s="13">
        <v>5.57029E-2</v>
      </c>
      <c r="J61">
        <f t="shared" si="8"/>
        <v>-1.9031349582383259E-2</v>
      </c>
      <c r="K61">
        <f t="shared" si="9"/>
        <v>-0.23065476091805753</v>
      </c>
      <c r="L61">
        <f t="shared" si="10"/>
        <v>7.7740621911713938E-3</v>
      </c>
      <c r="M61">
        <f t="shared" si="11"/>
        <v>0.1059431321389029</v>
      </c>
      <c r="N61">
        <f t="shared" si="12"/>
        <v>7.5094666301352467E-4</v>
      </c>
      <c r="O61">
        <f t="shared" si="13"/>
        <v>2.5056838464497917E-2</v>
      </c>
      <c r="P61">
        <f t="shared" si="14"/>
        <v>-0.14225559500314577</v>
      </c>
      <c r="Q61" s="15">
        <v>1970</v>
      </c>
      <c r="R61">
        <f t="shared" si="16"/>
        <v>35.104890625432844</v>
      </c>
      <c r="S61">
        <f t="shared" si="17"/>
        <v>258.54218502490613</v>
      </c>
      <c r="T61">
        <f t="shared" si="18"/>
        <v>2.3535939255143465</v>
      </c>
      <c r="U61">
        <f t="shared" si="19"/>
        <v>3.1840657993094004</v>
      </c>
      <c r="V61">
        <f t="shared" si="20"/>
        <v>6.3696053537721884</v>
      </c>
      <c r="W61">
        <f t="shared" si="21"/>
        <v>3.4754573038483434</v>
      </c>
      <c r="X61">
        <f t="shared" si="22"/>
        <v>1.811046511627906</v>
      </c>
      <c r="Y61" s="13">
        <f t="shared" si="23"/>
        <v>2.3005774387126379</v>
      </c>
      <c r="Z61">
        <f t="shared" si="24"/>
        <v>15.259164953420104</v>
      </c>
      <c r="AA61">
        <f t="shared" si="25"/>
        <v>112.38143114607858</v>
      </c>
      <c r="AB61">
        <f t="shared" si="26"/>
        <v>1.0230448607856355</v>
      </c>
      <c r="AC61">
        <f t="shared" si="27"/>
        <v>1.3840289597428859</v>
      </c>
      <c r="AD61">
        <f t="shared" si="28"/>
        <v>2.7686985217661313</v>
      </c>
      <c r="AE61">
        <f t="shared" si="29"/>
        <v>1.5106891188992744</v>
      </c>
      <c r="AF61">
        <f t="shared" si="30"/>
        <v>0.78721388863194963</v>
      </c>
    </row>
    <row r="62" spans="1:32">
      <c r="A62" s="3">
        <v>1971</v>
      </c>
      <c r="B62" s="3">
        <v>0.14221150298426499</v>
      </c>
      <c r="C62" s="3">
        <v>0.15959999999999999</v>
      </c>
      <c r="D62" s="3">
        <v>4.3342570281124503E-2</v>
      </c>
      <c r="E62" s="3">
        <v>9.7868966197123E-2</v>
      </c>
      <c r="F62" s="3">
        <v>0.14001466174219901</v>
      </c>
      <c r="G62" s="3">
        <v>4.24489795918368E-2</v>
      </c>
      <c r="H62" s="3">
        <v>0.166934189406099</v>
      </c>
      <c r="I62" s="13">
        <v>3.2663299999999999E-2</v>
      </c>
      <c r="J62">
        <f t="shared" si="8"/>
        <v>0.10608317636955335</v>
      </c>
      <c r="K62">
        <f t="shared" si="9"/>
        <v>0.12292167253353535</v>
      </c>
      <c r="L62">
        <f t="shared" si="10"/>
        <v>1.034148330934633E-2</v>
      </c>
      <c r="M62">
        <f t="shared" si="11"/>
        <v>6.31432008836985E-2</v>
      </c>
      <c r="N62">
        <f t="shared" si="12"/>
        <v>0.10395582155596989</v>
      </c>
      <c r="O62">
        <f t="shared" si="13"/>
        <v>9.4761570318581088E-3</v>
      </c>
      <c r="P62">
        <f t="shared" si="14"/>
        <v>0.13002388039363749</v>
      </c>
      <c r="Q62" s="15">
        <v>1971</v>
      </c>
      <c r="R62">
        <f t="shared" si="16"/>
        <v>40.097209883373885</v>
      </c>
      <c r="S62">
        <f t="shared" si="17"/>
        <v>299.80551775488112</v>
      </c>
      <c r="T62">
        <f t="shared" si="18"/>
        <v>2.4556047356441799</v>
      </c>
      <c r="U62">
        <f t="shared" si="19"/>
        <v>3.4956870273914276</v>
      </c>
      <c r="V62">
        <f t="shared" si="20"/>
        <v>7.2614434928119023</v>
      </c>
      <c r="W62">
        <f t="shared" si="21"/>
        <v>3.622986920011702</v>
      </c>
      <c r="X62">
        <f t="shared" si="22"/>
        <v>2.1133720930232536</v>
      </c>
      <c r="Y62" s="13">
        <f t="shared" si="23"/>
        <v>2.3757218897665404</v>
      </c>
      <c r="Z62">
        <f t="shared" si="24"/>
        <v>16.877905640425876</v>
      </c>
      <c r="AA62">
        <f t="shared" si="25"/>
        <v>126.1955446242669</v>
      </c>
      <c r="AB62">
        <f t="shared" si="26"/>
        <v>1.0336246621381626</v>
      </c>
      <c r="AC62">
        <f t="shared" si="27"/>
        <v>1.4714209783767871</v>
      </c>
      <c r="AD62">
        <f t="shared" si="28"/>
        <v>3.0565208512371291</v>
      </c>
      <c r="AE62">
        <f t="shared" si="29"/>
        <v>1.5250046462162832</v>
      </c>
      <c r="AF62">
        <f t="shared" si="30"/>
        <v>0.88957049313164061</v>
      </c>
    </row>
    <row r="63" spans="1:32">
      <c r="A63" s="3">
        <v>1972</v>
      </c>
      <c r="B63" s="3">
        <v>0.187553629150749</v>
      </c>
      <c r="C63" s="3">
        <v>1.6000000000000001E-3</v>
      </c>
      <c r="D63" s="3">
        <v>4.0618399999999999E-2</v>
      </c>
      <c r="E63" s="3">
        <v>2.81844905044497E-2</v>
      </c>
      <c r="F63" s="3">
        <v>0.11409093579389699</v>
      </c>
      <c r="G63" s="3">
        <v>2.97572435395459E-2</v>
      </c>
      <c r="H63" s="3">
        <v>0.48784961027051799</v>
      </c>
      <c r="I63" s="13">
        <v>3.4063299999999998E-2</v>
      </c>
      <c r="J63">
        <f t="shared" si="8"/>
        <v>0.14843417143877849</v>
      </c>
      <c r="K63">
        <f t="shared" si="9"/>
        <v>-3.1393919501833206E-2</v>
      </c>
      <c r="L63">
        <f t="shared" si="10"/>
        <v>6.3391670509919474E-3</v>
      </c>
      <c r="M63">
        <f t="shared" si="11"/>
        <v>-5.6851543764780141E-3</v>
      </c>
      <c r="N63">
        <f t="shared" si="12"/>
        <v>7.7391428352497377E-2</v>
      </c>
      <c r="O63">
        <f t="shared" si="13"/>
        <v>-4.1642097349882719E-3</v>
      </c>
      <c r="P63">
        <f t="shared" si="14"/>
        <v>0.43883803851323028</v>
      </c>
      <c r="Q63" s="15">
        <v>1972</v>
      </c>
      <c r="R63">
        <f t="shared" si="16"/>
        <v>47.617587115819937</v>
      </c>
      <c r="S63">
        <f t="shared" si="17"/>
        <v>300.28520658328893</v>
      </c>
      <c r="T63">
        <f t="shared" si="18"/>
        <v>2.5553474710384698</v>
      </c>
      <c r="U63">
        <f t="shared" si="19"/>
        <v>3.5942111852214693</v>
      </c>
      <c r="V63">
        <f t="shared" si="20"/>
        <v>8.0899083761213166</v>
      </c>
      <c r="W63">
        <f t="shared" si="21"/>
        <v>3.7307970241310793</v>
      </c>
      <c r="X63">
        <f t="shared" si="22"/>
        <v>3.1443798449612363</v>
      </c>
      <c r="Y63" s="13">
        <f t="shared" si="23"/>
        <v>2.4566468172142248</v>
      </c>
      <c r="Z63">
        <f t="shared" si="24"/>
        <v>19.383163579784377</v>
      </c>
      <c r="AA63">
        <f t="shared" si="25"/>
        <v>122.23377185484266</v>
      </c>
      <c r="AB63">
        <f t="shared" si="26"/>
        <v>1.0401769815394817</v>
      </c>
      <c r="AC63">
        <f t="shared" si="27"/>
        <v>1.4630557229619268</v>
      </c>
      <c r="AD63">
        <f t="shared" si="28"/>
        <v>3.2930693657035621</v>
      </c>
      <c r="AE63">
        <f t="shared" si="29"/>
        <v>1.518654207022607</v>
      </c>
      <c r="AF63">
        <f t="shared" si="30"/>
        <v>1.2799478634567767</v>
      </c>
    </row>
    <row r="64" spans="1:32">
      <c r="A64" s="3">
        <v>1973</v>
      </c>
      <c r="B64" s="3">
        <v>-0.143080474375265</v>
      </c>
      <c r="C64" s="3">
        <v>-0.38800000000000001</v>
      </c>
      <c r="D64" s="3">
        <v>7.0354435483871006E-2</v>
      </c>
      <c r="E64" s="3">
        <v>3.6586646024150099E-2</v>
      </c>
      <c r="F64" s="3">
        <v>4.3180404854323597E-2</v>
      </c>
      <c r="G64" s="3">
        <v>3.4220532319391601E-2</v>
      </c>
      <c r="H64" s="3">
        <v>0.72958397534668695</v>
      </c>
      <c r="I64" s="13">
        <v>8.7058800000000006E-2</v>
      </c>
      <c r="J64">
        <f t="shared" si="8"/>
        <v>-0.21170821152937169</v>
      </c>
      <c r="K64">
        <f t="shared" si="9"/>
        <v>-0.43701297482712065</v>
      </c>
      <c r="L64">
        <f t="shared" si="10"/>
        <v>-1.5366569422122334E-2</v>
      </c>
      <c r="M64">
        <f t="shared" si="11"/>
        <v>-4.643001277929943E-2</v>
      </c>
      <c r="N64">
        <f t="shared" si="12"/>
        <v>-4.0364325412458282E-2</v>
      </c>
      <c r="O64">
        <f t="shared" si="13"/>
        <v>-4.8606632576460813E-2</v>
      </c>
      <c r="P64">
        <f t="shared" si="14"/>
        <v>0.59106754422731034</v>
      </c>
      <c r="Q64" s="15">
        <v>1973</v>
      </c>
      <c r="R64">
        <f t="shared" si="16"/>
        <v>40.804440162682916</v>
      </c>
      <c r="S64">
        <f t="shared" si="17"/>
        <v>183.77454642897283</v>
      </c>
      <c r="T64">
        <f t="shared" si="18"/>
        <v>2.7351274998285189</v>
      </c>
      <c r="U64">
        <f t="shared" si="19"/>
        <v>3.7257113175912084</v>
      </c>
      <c r="V64">
        <f t="shared" si="20"/>
        <v>8.4392338950366188</v>
      </c>
      <c r="W64">
        <f t="shared" si="21"/>
        <v>3.8584668842724468</v>
      </c>
      <c r="X64">
        <f t="shared" si="22"/>
        <v>5.4384689922480538</v>
      </c>
      <c r="Y64" s="13">
        <f t="shared" si="23"/>
        <v>2.6705195411447149</v>
      </c>
      <c r="Z64">
        <f t="shared" si="24"/>
        <v>15.279588684526972</v>
      </c>
      <c r="AA64">
        <f t="shared" si="25"/>
        <v>68.81602759221829</v>
      </c>
      <c r="AB64">
        <f t="shared" si="26"/>
        <v>1.0241930297413615</v>
      </c>
      <c r="AC64">
        <f t="shared" si="27"/>
        <v>1.3951260270479773</v>
      </c>
      <c r="AD64">
        <f t="shared" si="28"/>
        <v>3.1601468422205059</v>
      </c>
      <c r="AE64">
        <f t="shared" si="29"/>
        <v>1.4448375399711626</v>
      </c>
      <c r="AF64">
        <f t="shared" si="30"/>
        <v>2.0364835038491664</v>
      </c>
    </row>
    <row r="65" spans="1:32">
      <c r="A65" s="3">
        <v>1974</v>
      </c>
      <c r="B65" s="3">
        <v>-0.25901785750897</v>
      </c>
      <c r="C65" s="3">
        <v>-0.26900000000000002</v>
      </c>
      <c r="D65" s="3">
        <v>7.8457831325301194E-2</v>
      </c>
      <c r="E65" s="3">
        <v>1.9886086932378599E-2</v>
      </c>
      <c r="F65" s="3">
        <v>-4.3807197977191702E-2</v>
      </c>
      <c r="G65" s="3">
        <v>0.10073529411764701</v>
      </c>
      <c r="H65" s="3">
        <v>0.66146993318485503</v>
      </c>
      <c r="I65" s="13">
        <v>0.1233766</v>
      </c>
      <c r="J65">
        <f t="shared" si="8"/>
        <v>-0.34039738544399978</v>
      </c>
      <c r="K65">
        <f t="shared" si="9"/>
        <v>-0.34928322345329249</v>
      </c>
      <c r="L65">
        <f t="shared" si="10"/>
        <v>-3.9985494334401128E-2</v>
      </c>
      <c r="M65">
        <f t="shared" si="11"/>
        <v>-9.2124504878970587E-2</v>
      </c>
      <c r="N65">
        <f t="shared" si="12"/>
        <v>-0.1488225747066404</v>
      </c>
      <c r="O65">
        <f t="shared" si="13"/>
        <v>-2.0154688892712377E-2</v>
      </c>
      <c r="P65">
        <f t="shared" si="14"/>
        <v>0.47899638748470902</v>
      </c>
      <c r="Q65" s="15">
        <v>1974</v>
      </c>
      <c r="R65">
        <f t="shared" si="16"/>
        <v>30.235361494891819</v>
      </c>
      <c r="S65">
        <f t="shared" si="17"/>
        <v>134.33919343957913</v>
      </c>
      <c r="T65">
        <f t="shared" si="18"/>
        <v>2.9497196718632579</v>
      </c>
      <c r="U65">
        <f t="shared" si="19"/>
        <v>3.7998011367377744</v>
      </c>
      <c r="V65">
        <f t="shared" si="20"/>
        <v>8.0695347050209225</v>
      </c>
      <c r="W65">
        <f t="shared" si="21"/>
        <v>4.2471506807028323</v>
      </c>
      <c r="X65">
        <f t="shared" si="22"/>
        <v>9.0358527131782793</v>
      </c>
      <c r="Y65" s="13">
        <f t="shared" si="23"/>
        <v>2.99999916236471</v>
      </c>
      <c r="Z65">
        <f t="shared" si="24"/>
        <v>10.078456645654267</v>
      </c>
      <c r="AA65">
        <f t="shared" si="25"/>
        <v>44.779743649557567</v>
      </c>
      <c r="AB65">
        <f t="shared" si="26"/>
        <v>0.98324016515330515</v>
      </c>
      <c r="AC65">
        <f t="shared" si="27"/>
        <v>1.2666007325624169</v>
      </c>
      <c r="AD65">
        <f t="shared" si="28"/>
        <v>2.6898456527101908</v>
      </c>
      <c r="AE65">
        <f t="shared" si="29"/>
        <v>1.415717288852532</v>
      </c>
      <c r="AF65">
        <f t="shared" si="30"/>
        <v>3.0119517453651197</v>
      </c>
    </row>
    <row r="66" spans="1:32">
      <c r="A66" s="3">
        <v>1975</v>
      </c>
      <c r="B66" s="3">
        <v>0.369951371061844</v>
      </c>
      <c r="C66" s="3">
        <v>0.5968</v>
      </c>
      <c r="D66" s="3">
        <v>5.7863855421686698E-2</v>
      </c>
      <c r="E66" s="3">
        <v>3.6052536026033803E-2</v>
      </c>
      <c r="F66" s="3">
        <v>0.11049964074144999</v>
      </c>
      <c r="G66" s="3">
        <v>6.7737093749264302E-2</v>
      </c>
      <c r="H66" s="3">
        <v>-0.24798927613940999</v>
      </c>
      <c r="I66" s="13">
        <v>6.9364200000000001E-2</v>
      </c>
      <c r="J66">
        <f t="shared" si="8"/>
        <v>0.28108961480274353</v>
      </c>
      <c r="K66">
        <f t="shared" si="9"/>
        <v>0.49322373051201823</v>
      </c>
      <c r="L66">
        <f t="shared" si="10"/>
        <v>-1.0754375897672001E-2</v>
      </c>
      <c r="M66">
        <f t="shared" si="11"/>
        <v>-3.1150906280541461E-2</v>
      </c>
      <c r="N66">
        <f t="shared" si="12"/>
        <v>3.846719456425602E-2</v>
      </c>
      <c r="O66">
        <f t="shared" si="13"/>
        <v>-1.5215641693781213E-3</v>
      </c>
      <c r="P66">
        <f t="shared" si="14"/>
        <v>-0.29676837520781973</v>
      </c>
      <c r="Q66" s="15">
        <v>1975</v>
      </c>
      <c r="R66">
        <f t="shared" si="16"/>
        <v>41.420974934477535</v>
      </c>
      <c r="S66">
        <f t="shared" si="17"/>
        <v>214.51282408431996</v>
      </c>
      <c r="T66">
        <f t="shared" si="18"/>
        <v>3.1204018244904583</v>
      </c>
      <c r="U66">
        <f t="shared" si="19"/>
        <v>3.9367936041117773</v>
      </c>
      <c r="V66">
        <f t="shared" si="20"/>
        <v>8.9612153908763972</v>
      </c>
      <c r="W66">
        <f t="shared" si="21"/>
        <v>4.5348403245288518</v>
      </c>
      <c r="X66">
        <f t="shared" si="22"/>
        <v>6.7950581395348735</v>
      </c>
      <c r="Y66" s="13">
        <f t="shared" si="23"/>
        <v>3.2080917042628085</v>
      </c>
      <c r="Z66">
        <f t="shared" si="24"/>
        <v>12.911406141987376</v>
      </c>
      <c r="AA66">
        <f t="shared" si="25"/>
        <v>66.866175863764212</v>
      </c>
      <c r="AB66">
        <f t="shared" si="26"/>
        <v>0.97266603081955738</v>
      </c>
      <c r="AC66">
        <f t="shared" si="27"/>
        <v>1.2271449718474998</v>
      </c>
      <c r="AD66">
        <f t="shared" si="28"/>
        <v>2.7933164687808123</v>
      </c>
      <c r="AE66">
        <f t="shared" si="29"/>
        <v>1.4135631841518448</v>
      </c>
      <c r="AF66">
        <f t="shared" si="30"/>
        <v>2.1180997196887561</v>
      </c>
    </row>
    <row r="67" spans="1:32">
      <c r="A67" s="3">
        <v>1976</v>
      </c>
      <c r="B67" s="3">
        <v>0.23830999002106701</v>
      </c>
      <c r="C67" s="3">
        <v>0.48620000000000002</v>
      </c>
      <c r="D67" s="3">
        <v>4.9765999999999998E-2</v>
      </c>
      <c r="E67" s="3">
        <v>0.15984560742909201</v>
      </c>
      <c r="F67" s="3">
        <v>0.19752813987098</v>
      </c>
      <c r="G67" s="3">
        <v>8.1778348568406697E-2</v>
      </c>
      <c r="H67" s="3">
        <v>-4.0998217468805699E-2</v>
      </c>
      <c r="I67" s="13">
        <v>4.86486E-2</v>
      </c>
      <c r="J67">
        <f t="shared" si="8"/>
        <v>0.18086267413227561</v>
      </c>
      <c r="K67">
        <f t="shared" si="9"/>
        <v>0.41725264306842164</v>
      </c>
      <c r="L67">
        <f t="shared" si="10"/>
        <v>1.0655619051033851E-3</v>
      </c>
      <c r="M67">
        <f t="shared" si="11"/>
        <v>0.10603838829240989</v>
      </c>
      <c r="N67">
        <f t="shared" si="12"/>
        <v>0.14197276367982567</v>
      </c>
      <c r="O67">
        <f t="shared" si="13"/>
        <v>3.1592802935517868E-2</v>
      </c>
      <c r="P67">
        <f t="shared" si="14"/>
        <v>-8.5487948459384497E-2</v>
      </c>
      <c r="Q67" s="15">
        <v>1976</v>
      </c>
      <c r="R67">
        <f t="shared" si="16"/>
        <v>51.292007057775741</v>
      </c>
      <c r="S67">
        <f t="shared" si="17"/>
        <v>318.80895915411634</v>
      </c>
      <c r="T67">
        <f t="shared" si="18"/>
        <v>3.2756917416880502</v>
      </c>
      <c r="U67">
        <f t="shared" si="19"/>
        <v>4.5660727690839886</v>
      </c>
      <c r="V67">
        <f t="shared" si="20"/>
        <v>10.731307598019409</v>
      </c>
      <c r="W67">
        <f t="shared" si="21"/>
        <v>4.9056920772902393</v>
      </c>
      <c r="X67">
        <f t="shared" si="22"/>
        <v>6.5164728682170443</v>
      </c>
      <c r="Y67" s="13">
        <f t="shared" si="23"/>
        <v>3.3641608743468079</v>
      </c>
      <c r="Z67">
        <f t="shared" si="24"/>
        <v>15.246597583635101</v>
      </c>
      <c r="AA67">
        <f t="shared" si="25"/>
        <v>94.766264474797723</v>
      </c>
      <c r="AB67">
        <f t="shared" si="26"/>
        <v>0.97370246668838689</v>
      </c>
      <c r="AC67">
        <f t="shared" si="27"/>
        <v>1.3572694468633433</v>
      </c>
      <c r="AD67">
        <f t="shared" si="28"/>
        <v>3.1898913276859955</v>
      </c>
      <c r="AE67">
        <f t="shared" si="29"/>
        <v>1.4582216072656573</v>
      </c>
      <c r="AF67">
        <f t="shared" si="30"/>
        <v>1.9370277200201671</v>
      </c>
    </row>
    <row r="68" spans="1:32">
      <c r="A68" s="3">
        <v>1977</v>
      </c>
      <c r="B68" s="3">
        <v>-6.9797040759352294E-2</v>
      </c>
      <c r="C68" s="3">
        <v>0.3029</v>
      </c>
      <c r="D68" s="3">
        <v>5.2609638554216902E-2</v>
      </c>
      <c r="E68" s="3">
        <v>1.2899606071070401E-2</v>
      </c>
      <c r="F68" s="3">
        <v>9.9546628520906399E-2</v>
      </c>
      <c r="G68" s="3">
        <v>0.146548413003247</v>
      </c>
      <c r="H68" s="3">
        <v>0.226394052044609</v>
      </c>
      <c r="I68" s="13">
        <v>6.7010299999999995E-2</v>
      </c>
      <c r="J68">
        <f t="shared" si="8"/>
        <v>-0.1282155765125719</v>
      </c>
      <c r="K68">
        <f t="shared" si="9"/>
        <v>0.22107537293688731</v>
      </c>
      <c r="L68">
        <f t="shared" si="10"/>
        <v>-1.3496272196981692E-2</v>
      </c>
      <c r="M68">
        <f t="shared" si="11"/>
        <v>-5.0712438229443144E-2</v>
      </c>
      <c r="N68">
        <f t="shared" si="12"/>
        <v>3.0492984482817464E-2</v>
      </c>
      <c r="O68">
        <f t="shared" si="13"/>
        <v>7.454296645800608E-2</v>
      </c>
      <c r="P68">
        <f t="shared" si="14"/>
        <v>0.14937414572718652</v>
      </c>
      <c r="Q68" s="15">
        <v>1977</v>
      </c>
      <c r="R68">
        <f t="shared" si="16"/>
        <v>47.711976750535179</v>
      </c>
      <c r="S68">
        <f t="shared" si="17"/>
        <v>415.37619288189813</v>
      </c>
      <c r="T68">
        <f t="shared" si="18"/>
        <v>3.448024700233292</v>
      </c>
      <c r="U68">
        <f t="shared" si="19"/>
        <v>4.6249733090970135</v>
      </c>
      <c r="V68">
        <f t="shared" si="20"/>
        <v>11.799573089023028</v>
      </c>
      <c r="W68">
        <f t="shared" si="21"/>
        <v>5.624613465899726</v>
      </c>
      <c r="X68">
        <f t="shared" si="22"/>
        <v>7.991763565891457</v>
      </c>
      <c r="Y68" s="13">
        <f t="shared" si="23"/>
        <v>3.5895943037850495</v>
      </c>
      <c r="Z68">
        <f t="shared" si="24"/>
        <v>13.291746284594142</v>
      </c>
      <c r="AA68">
        <f t="shared" si="25"/>
        <v>115.71675173539933</v>
      </c>
      <c r="AB68">
        <f t="shared" si="26"/>
        <v>0.96056111315908788</v>
      </c>
      <c r="AC68">
        <f t="shared" si="27"/>
        <v>1.2884390038785756</v>
      </c>
      <c r="AD68">
        <f t="shared" si="28"/>
        <v>3.2871606344429987</v>
      </c>
      <c r="AE68">
        <f t="shared" si="29"/>
        <v>1.566921771624401</v>
      </c>
      <c r="AF68">
        <f t="shared" si="30"/>
        <v>2.226369580948059</v>
      </c>
    </row>
    <row r="69" spans="1:32">
      <c r="A69" s="3">
        <v>1978</v>
      </c>
      <c r="B69" s="3">
        <v>6.50928391167193E-2</v>
      </c>
      <c r="C69" s="3">
        <v>0.28889999999999999</v>
      </c>
      <c r="D69" s="3">
        <v>7.1783064516128994E-2</v>
      </c>
      <c r="E69" s="3">
        <v>-7.7758069075086504E-3</v>
      </c>
      <c r="F69" s="3">
        <v>3.1375849771690903E-2</v>
      </c>
      <c r="G69" s="3">
        <v>0.15723596053112401</v>
      </c>
      <c r="H69" s="3">
        <v>0.37011215519854501</v>
      </c>
      <c r="I69" s="13">
        <v>9.0177099999999996E-2</v>
      </c>
      <c r="J69">
        <f t="shared" si="8"/>
        <v>-2.3009344888349513E-2</v>
      </c>
      <c r="K69">
        <f t="shared" si="9"/>
        <v>0.18228497002918148</v>
      </c>
      <c r="L69">
        <f t="shared" si="10"/>
        <v>-1.6872520514209115E-2</v>
      </c>
      <c r="M69">
        <f t="shared" si="11"/>
        <v>-8.9850453570808494E-2</v>
      </c>
      <c r="N69">
        <f t="shared" si="12"/>
        <v>-5.3937337546632644E-2</v>
      </c>
      <c r="O69">
        <f t="shared" si="13"/>
        <v>6.1511896123229902E-2</v>
      </c>
      <c r="P69">
        <f t="shared" si="14"/>
        <v>0.25677943079023124</v>
      </c>
      <c r="Q69" s="15">
        <v>1978</v>
      </c>
      <c r="R69">
        <f t="shared" si="16"/>
        <v>50.817684777098421</v>
      </c>
      <c r="S69">
        <f t="shared" si="17"/>
        <v>535.37837500547846</v>
      </c>
      <c r="T69">
        <f t="shared" si="18"/>
        <v>3.6955344797433449</v>
      </c>
      <c r="U69">
        <f t="shared" si="19"/>
        <v>4.5890104096930937</v>
      </c>
      <c r="V69">
        <f t="shared" si="20"/>
        <v>12.169794721634302</v>
      </c>
      <c r="W69">
        <f t="shared" si="21"/>
        <v>6.5090049668267635</v>
      </c>
      <c r="X69">
        <f t="shared" si="22"/>
        <v>10.949612403100753</v>
      </c>
      <c r="Y69" s="13">
        <f t="shared" si="23"/>
        <v>3.9132935082769045</v>
      </c>
      <c r="Z69">
        <f t="shared" si="24"/>
        <v>12.985911910163477</v>
      </c>
      <c r="AA69">
        <f t="shared" si="25"/>
        <v>136.81017635736083</v>
      </c>
      <c r="AB69">
        <f t="shared" si="26"/>
        <v>0.94435402607215968</v>
      </c>
      <c r="AC69">
        <f t="shared" si="27"/>
        <v>1.172672174981765</v>
      </c>
      <c r="AD69">
        <f t="shared" si="28"/>
        <v>3.1098599417330437</v>
      </c>
      <c r="AE69">
        <f t="shared" si="29"/>
        <v>1.6633061008737886</v>
      </c>
      <c r="AF69">
        <f t="shared" si="30"/>
        <v>2.7980554946725875</v>
      </c>
    </row>
    <row r="70" spans="1:32">
      <c r="A70" s="3">
        <v>1979</v>
      </c>
      <c r="B70" s="3">
        <v>0.185194901675164</v>
      </c>
      <c r="C70" s="3">
        <v>0.41689999999999999</v>
      </c>
      <c r="D70" s="3">
        <v>0.100542741935484</v>
      </c>
      <c r="E70" s="3">
        <v>6.7072031247235502E-3</v>
      </c>
      <c r="F70" s="3">
        <v>-2.00911014366154E-2</v>
      </c>
      <c r="G70" s="3">
        <v>0.13742466907023901</v>
      </c>
      <c r="H70" s="3">
        <v>1.2654867256637199</v>
      </c>
      <c r="I70" s="13">
        <v>0.13293940000000001</v>
      </c>
      <c r="J70">
        <f t="shared" si="8"/>
        <v>4.6123827695606662E-2</v>
      </c>
      <c r="K70">
        <f t="shared" si="9"/>
        <v>0.25064059030871377</v>
      </c>
      <c r="L70">
        <f t="shared" si="10"/>
        <v>-2.8595225891619634E-2</v>
      </c>
      <c r="M70">
        <f t="shared" si="11"/>
        <v>-0.11142007849252701</v>
      </c>
      <c r="N70">
        <f t="shared" si="12"/>
        <v>-0.1350738631180233</v>
      </c>
      <c r="O70">
        <f t="shared" si="13"/>
        <v>3.9589664462538737E-3</v>
      </c>
      <c r="P70">
        <f t="shared" si="14"/>
        <v>0.99965393176697714</v>
      </c>
      <c r="Q70" s="15">
        <v>1979</v>
      </c>
      <c r="R70">
        <f t="shared" si="16"/>
        <v>60.228860912752637</v>
      </c>
      <c r="S70">
        <f t="shared" si="17"/>
        <v>758.57761954526245</v>
      </c>
      <c r="T70">
        <f t="shared" si="18"/>
        <v>4.0670936492538639</v>
      </c>
      <c r="U70">
        <f t="shared" si="19"/>
        <v>4.6197898346523756</v>
      </c>
      <c r="V70">
        <f t="shared" si="20"/>
        <v>11.925290141419161</v>
      </c>
      <c r="W70">
        <f t="shared" si="21"/>
        <v>7.4035028203694733</v>
      </c>
      <c r="X70">
        <f t="shared" si="22"/>
        <v>24.806201550387581</v>
      </c>
      <c r="Y70" s="13">
        <f t="shared" si="23"/>
        <v>4.4335243992911311</v>
      </c>
      <c r="Z70">
        <f t="shared" si="24"/>
        <v>13.584871873578184</v>
      </c>
      <c r="AA70">
        <f t="shared" si="25"/>
        <v>171.10035971980898</v>
      </c>
      <c r="AB70">
        <f t="shared" si="26"/>
        <v>0.9173500093749658</v>
      </c>
      <c r="AC70">
        <f t="shared" si="27"/>
        <v>1.0420129491992944</v>
      </c>
      <c r="AD70">
        <f t="shared" si="28"/>
        <v>2.6897991456471706</v>
      </c>
      <c r="AE70">
        <f t="shared" si="29"/>
        <v>1.6698910739169972</v>
      </c>
      <c r="AF70">
        <f t="shared" si="30"/>
        <v>5.5951426712242345</v>
      </c>
    </row>
    <row r="71" spans="1:32">
      <c r="A71" s="3">
        <v>1980</v>
      </c>
      <c r="B71" s="3">
        <v>0.31735245506762999</v>
      </c>
      <c r="C71" s="3">
        <v>0.41920000000000002</v>
      </c>
      <c r="D71" s="3">
        <v>0.1139188</v>
      </c>
      <c r="E71" s="3">
        <v>-2.9897442519993999E-2</v>
      </c>
      <c r="F71" s="3">
        <v>-3.3156783371910498E-2</v>
      </c>
      <c r="G71" s="3">
        <v>7.3968672635987207E-2</v>
      </c>
      <c r="H71" s="3">
        <v>0.15185546875</v>
      </c>
      <c r="I71" s="13">
        <v>0.125163</v>
      </c>
      <c r="J71">
        <f t="shared" si="8"/>
        <v>0.17081032265336668</v>
      </c>
      <c r="K71">
        <f t="shared" si="9"/>
        <v>0.26132835864670279</v>
      </c>
      <c r="L71">
        <f t="shared" si="10"/>
        <v>-9.9933965123275448E-3</v>
      </c>
      <c r="M71">
        <f t="shared" si="11"/>
        <v>-0.13781153710173014</v>
      </c>
      <c r="N71">
        <f t="shared" si="12"/>
        <v>-0.140708309260001</v>
      </c>
      <c r="O71">
        <f t="shared" si="13"/>
        <v>-4.5499476399430833E-2</v>
      </c>
      <c r="P71">
        <f t="shared" si="14"/>
        <v>2.3723201660559409E-2</v>
      </c>
      <c r="Q71" s="15">
        <v>1980</v>
      </c>
      <c r="R71">
        <f t="shared" si="16"/>
        <v>79.342637789341495</v>
      </c>
      <c r="S71">
        <f t="shared" si="17"/>
        <v>1076.5733576586365</v>
      </c>
      <c r="T71">
        <f t="shared" si="18"/>
        <v>4.5304120772644847</v>
      </c>
      <c r="U71">
        <f t="shared" si="19"/>
        <v>4.481669933616403</v>
      </c>
      <c r="V71">
        <f t="shared" si="20"/>
        <v>11.529885879552946</v>
      </c>
      <c r="W71">
        <f t="shared" si="21"/>
        <v>7.9511300968489902</v>
      </c>
      <c r="X71">
        <f t="shared" si="22"/>
        <v>28.573158914728662</v>
      </c>
      <c r="Y71" s="13">
        <f t="shared" si="23"/>
        <v>4.9884376136796069</v>
      </c>
      <c r="Z71">
        <f t="shared" si="24"/>
        <v>15.905308221508719</v>
      </c>
      <c r="AA71">
        <f t="shared" si="25"/>
        <v>215.81373588924708</v>
      </c>
      <c r="AB71">
        <f t="shared" si="26"/>
        <v>0.90818256699069433</v>
      </c>
      <c r="AC71">
        <f t="shared" si="27"/>
        <v>0.89841154299023263</v>
      </c>
      <c r="AD71">
        <f t="shared" si="28"/>
        <v>2.3113220556141623</v>
      </c>
      <c r="AE71">
        <f t="shared" si="29"/>
        <v>1.5939119044096905</v>
      </c>
      <c r="AF71">
        <f t="shared" si="30"/>
        <v>5.7278773691332878</v>
      </c>
    </row>
    <row r="72" spans="1:32">
      <c r="A72" s="3">
        <v>1981</v>
      </c>
      <c r="B72" s="3">
        <v>-4.7023902474955803E-2</v>
      </c>
      <c r="C72" s="3">
        <v>-4.2900000000000001E-2</v>
      </c>
      <c r="D72" s="3">
        <v>0.14036184738955801</v>
      </c>
      <c r="E72" s="3">
        <v>8.19921533589235E-2</v>
      </c>
      <c r="F72" s="3">
        <v>8.4623994808912098E-2</v>
      </c>
      <c r="G72" s="3">
        <v>5.0950062475763697E-2</v>
      </c>
      <c r="H72" s="3">
        <v>-0.32598558711318398</v>
      </c>
      <c r="I72" s="13">
        <v>8.92236E-2</v>
      </c>
      <c r="J72">
        <f t="shared" si="8"/>
        <v>-0.12508680722209456</v>
      </c>
      <c r="K72">
        <f t="shared" si="9"/>
        <v>-0.12130071364594011</v>
      </c>
      <c r="L72">
        <f t="shared" si="10"/>
        <v>4.6949264953089528E-2</v>
      </c>
      <c r="M72">
        <f t="shared" si="11"/>
        <v>-6.6390836932623386E-3</v>
      </c>
      <c r="N72">
        <f t="shared" si="12"/>
        <v>-4.2228291703263702E-3</v>
      </c>
      <c r="O72">
        <f t="shared" si="13"/>
        <v>-3.5138366010648597E-2</v>
      </c>
      <c r="P72">
        <f t="shared" si="14"/>
        <v>-0.38119738418556487</v>
      </c>
      <c r="Q72" s="15">
        <v>1981</v>
      </c>
      <c r="R72">
        <f t="shared" si="16"/>
        <v>75.611637327829754</v>
      </c>
      <c r="S72">
        <f t="shared" si="17"/>
        <v>1030.388360615081</v>
      </c>
      <c r="T72">
        <f t="shared" si="18"/>
        <v>5.1663090858652927</v>
      </c>
      <c r="U72">
        <f t="shared" si="19"/>
        <v>4.8491317021175551</v>
      </c>
      <c r="V72">
        <f t="shared" si="20"/>
        <v>12.505590882371584</v>
      </c>
      <c r="W72">
        <f t="shared" si="21"/>
        <v>8.3562406720363711</v>
      </c>
      <c r="X72">
        <f t="shared" si="22"/>
        <v>19.258720930232531</v>
      </c>
      <c r="Y72" s="13">
        <f t="shared" si="23"/>
        <v>5.4335239759475105</v>
      </c>
      <c r="Z72">
        <f t="shared" si="24"/>
        <v>13.915763998196862</v>
      </c>
      <c r="AA72">
        <f t="shared" si="25"/>
        <v>189.63537571128498</v>
      </c>
      <c r="AB72">
        <f t="shared" si="26"/>
        <v>0.9508210709541175</v>
      </c>
      <c r="AC72">
        <f t="shared" si="27"/>
        <v>0.89244691356532746</v>
      </c>
      <c r="AD72">
        <f t="shared" si="28"/>
        <v>2.301561737415696</v>
      </c>
      <c r="AE72">
        <f t="shared" si="29"/>
        <v>1.537904444523813</v>
      </c>
      <c r="AF72">
        <f t="shared" si="30"/>
        <v>3.544425499083983</v>
      </c>
    </row>
    <row r="73" spans="1:32">
      <c r="A73" s="3">
        <v>1982</v>
      </c>
      <c r="B73" s="3">
        <v>0.20419055079559401</v>
      </c>
      <c r="C73" s="3">
        <v>0.26850000000000002</v>
      </c>
      <c r="D73" s="3">
        <v>0.1109</v>
      </c>
      <c r="E73" s="3">
        <v>0.32814549486295602</v>
      </c>
      <c r="F73" s="3">
        <v>0.29052455655908699</v>
      </c>
      <c r="G73" s="3">
        <v>5.6372096837011797E-3</v>
      </c>
      <c r="H73" s="3">
        <v>0.15622641509433999</v>
      </c>
      <c r="I73" s="13">
        <v>3.8297900000000003E-2</v>
      </c>
      <c r="J73">
        <f t="shared" si="8"/>
        <v>0.15977365532145832</v>
      </c>
      <c r="K73">
        <f t="shared" si="9"/>
        <v>0.2217110330281897</v>
      </c>
      <c r="L73">
        <f t="shared" si="10"/>
        <v>6.9924151825791037E-2</v>
      </c>
      <c r="M73">
        <f t="shared" si="11"/>
        <v>0.27915648761589135</v>
      </c>
      <c r="N73">
        <f t="shared" si="12"/>
        <v>0.24292320783764174</v>
      </c>
      <c r="O73">
        <f t="shared" si="13"/>
        <v>-3.1455991884697852E-2</v>
      </c>
      <c r="P73">
        <f t="shared" si="14"/>
        <v>0.11357868979060824</v>
      </c>
      <c r="Q73" s="15">
        <v>1982</v>
      </c>
      <c r="R73">
        <f t="shared" si="16"/>
        <v>91.050819200356017</v>
      </c>
      <c r="S73">
        <f t="shared" si="17"/>
        <v>1307.0476354402301</v>
      </c>
      <c r="T73">
        <f t="shared" si="18"/>
        <v>5.7392527634877535</v>
      </c>
      <c r="U73">
        <f t="shared" si="19"/>
        <v>6.4403524241645691</v>
      </c>
      <c r="V73">
        <f t="shared" si="20"/>
        <v>16.138772127981952</v>
      </c>
      <c r="W73">
        <f t="shared" si="21"/>
        <v>8.4033465528721116</v>
      </c>
      <c r="X73">
        <f t="shared" si="22"/>
        <v>22.267441860465091</v>
      </c>
      <c r="Y73" s="13">
        <f t="shared" si="23"/>
        <v>5.6416165338259514</v>
      </c>
      <c r="Z73">
        <f t="shared" si="24"/>
        <v>16.139136478779527</v>
      </c>
      <c r="AA73">
        <f t="shared" si="25"/>
        <v>231.67963075892285</v>
      </c>
      <c r="AB73">
        <f t="shared" si="26"/>
        <v>1.0173064278786743</v>
      </c>
      <c r="AC73">
        <f t="shared" si="27"/>
        <v>1.1415792593398673</v>
      </c>
      <c r="AD73">
        <f t="shared" si="28"/>
        <v>2.860664497705093</v>
      </c>
      <c r="AE73">
        <f t="shared" si="29"/>
        <v>1.4895281347974312</v>
      </c>
      <c r="AF73">
        <f t="shared" si="30"/>
        <v>3.9469967033303641</v>
      </c>
    </row>
    <row r="74" spans="1:32">
      <c r="A74" s="3">
        <v>1983</v>
      </c>
      <c r="B74" s="3">
        <v>0.22337155858930599</v>
      </c>
      <c r="C74" s="3">
        <v>0.34860000000000002</v>
      </c>
      <c r="D74" s="3">
        <v>8.9499999999999996E-2</v>
      </c>
      <c r="E74" s="3">
        <v>3.2002094451429298E-2</v>
      </c>
      <c r="F74" s="3">
        <v>0.161942896227983</v>
      </c>
      <c r="G74" s="3">
        <v>4.7494802071018E-2</v>
      </c>
      <c r="H74" s="3">
        <v>-0.16797214969538701</v>
      </c>
      <c r="I74" s="13">
        <v>3.79098E-2</v>
      </c>
      <c r="J74">
        <f t="shared" si="8"/>
        <v>0.17868774202662505</v>
      </c>
      <c r="K74">
        <f t="shared" si="9"/>
        <v>0.29934219717358873</v>
      </c>
      <c r="L74">
        <f t="shared" si="10"/>
        <v>4.9705860759769294E-2</v>
      </c>
      <c r="M74">
        <f t="shared" si="11"/>
        <v>-5.6919257806128257E-3</v>
      </c>
      <c r="N74">
        <f t="shared" si="12"/>
        <v>0.119502770113533</v>
      </c>
      <c r="O74">
        <f t="shared" si="13"/>
        <v>9.2349085354218631E-3</v>
      </c>
      <c r="P74">
        <f t="shared" si="14"/>
        <v>-0.19836208280853213</v>
      </c>
      <c r="Q74" s="15">
        <v>1983</v>
      </c>
      <c r="R74">
        <f t="shared" si="16"/>
        <v>111.38898259597264</v>
      </c>
      <c r="S74">
        <f t="shared" si="17"/>
        <v>1762.6844411546945</v>
      </c>
      <c r="T74">
        <f t="shared" si="18"/>
        <v>6.252915885819907</v>
      </c>
      <c r="U74">
        <f t="shared" si="19"/>
        <v>6.6464571907431749</v>
      </c>
      <c r="V74">
        <f t="shared" si="20"/>
        <v>18.752331627950795</v>
      </c>
      <c r="W74">
        <f t="shared" si="21"/>
        <v>8.8024618341349434</v>
      </c>
      <c r="X74">
        <f t="shared" si="22"/>
        <v>18.527131782945723</v>
      </c>
      <c r="Y74" s="13">
        <f t="shared" si="23"/>
        <v>5.8554890882999864</v>
      </c>
      <c r="Z74">
        <f t="shared" si="24"/>
        <v>19.023002334432178</v>
      </c>
      <c r="AA74">
        <f t="shared" si="25"/>
        <v>301.03112047066458</v>
      </c>
      <c r="AB74">
        <f t="shared" si="26"/>
        <v>1.06787251953283</v>
      </c>
      <c r="AC74">
        <f t="shared" si="27"/>
        <v>1.1350814749230178</v>
      </c>
      <c r="AD74">
        <f t="shared" si="28"/>
        <v>3.2025218295462898</v>
      </c>
      <c r="AE74">
        <f t="shared" si="29"/>
        <v>1.5032837908832231</v>
      </c>
      <c r="AF74">
        <f t="shared" si="30"/>
        <v>3.1640622164193428</v>
      </c>
    </row>
    <row r="75" spans="1:32">
      <c r="A75" s="3">
        <v>1984</v>
      </c>
      <c r="B75" s="3">
        <v>6.14614199963621E-2</v>
      </c>
      <c r="C75" s="3">
        <v>-0.14499999999999999</v>
      </c>
      <c r="D75" s="3">
        <v>9.9199999999999997E-2</v>
      </c>
      <c r="E75" s="3">
        <v>0.137333643441023</v>
      </c>
      <c r="F75" s="3">
        <v>0.15619207332454199</v>
      </c>
      <c r="G75" s="3">
        <v>4.6781349731454903E-2</v>
      </c>
      <c r="H75" s="3">
        <v>-0.193776150627615</v>
      </c>
      <c r="I75" s="13">
        <v>3.94867E-2</v>
      </c>
      <c r="J75">
        <f t="shared" si="8"/>
        <v>2.1139972253961595E-2</v>
      </c>
      <c r="K75">
        <f t="shared" si="9"/>
        <v>-0.17747865364703558</v>
      </c>
      <c r="L75">
        <f t="shared" si="10"/>
        <v>5.7444987030618087E-2</v>
      </c>
      <c r="M75">
        <f t="shared" si="11"/>
        <v>9.4130058076763265E-2</v>
      </c>
      <c r="N75">
        <f t="shared" si="12"/>
        <v>0.11227211788716679</v>
      </c>
      <c r="O75">
        <f t="shared" si="13"/>
        <v>7.0175498459527216E-3</v>
      </c>
      <c r="P75">
        <f t="shared" si="14"/>
        <v>-0.22440195783901321</v>
      </c>
      <c r="Q75" s="15">
        <v>1984</v>
      </c>
      <c r="R75">
        <f t="shared" si="16"/>
        <v>118.23510763827117</v>
      </c>
      <c r="S75">
        <f t="shared" si="17"/>
        <v>1507.0951971872637</v>
      </c>
      <c r="T75">
        <f t="shared" si="18"/>
        <v>6.8732051416932416</v>
      </c>
      <c r="U75">
        <f t="shared" si="19"/>
        <v>7.5592393727227218</v>
      </c>
      <c r="V75">
        <f t="shared" si="20"/>
        <v>21.681297184589813</v>
      </c>
      <c r="W75">
        <f t="shared" si="21"/>
        <v>9.214252879695394</v>
      </c>
      <c r="X75">
        <f t="shared" si="22"/>
        <v>14.93701550387596</v>
      </c>
      <c r="Y75" s="13">
        <f t="shared" si="23"/>
        <v>6.0867030292829618</v>
      </c>
      <c r="Z75">
        <f t="shared" si="24"/>
        <v>19.425148075969119</v>
      </c>
      <c r="AA75">
        <f t="shared" si="25"/>
        <v>247.60452250367243</v>
      </c>
      <c r="AB75">
        <f t="shared" si="26"/>
        <v>1.1292164425677469</v>
      </c>
      <c r="AC75">
        <f t="shared" si="27"/>
        <v>1.2419267600793795</v>
      </c>
      <c r="AD75">
        <f t="shared" si="28"/>
        <v>3.562075737929336</v>
      </c>
      <c r="AE75">
        <f t="shared" si="29"/>
        <v>1.513833159818359</v>
      </c>
      <c r="AF75">
        <f t="shared" si="30"/>
        <v>2.4540404603303947</v>
      </c>
    </row>
    <row r="76" spans="1:32">
      <c r="A76" s="3">
        <v>1985</v>
      </c>
      <c r="B76" s="3">
        <v>0.31235149485768898</v>
      </c>
      <c r="C76" s="3">
        <v>0.24510000000000001</v>
      </c>
      <c r="D76" s="3">
        <v>7.7200000000000005E-2</v>
      </c>
      <c r="E76" s="3">
        <v>0.25712488212606399</v>
      </c>
      <c r="F76" s="3">
        <v>0.23862641849916499</v>
      </c>
      <c r="G76" s="3">
        <v>7.4713712076145203E-2</v>
      </c>
      <c r="H76" s="3">
        <v>6.0006487187804103E-2</v>
      </c>
      <c r="I76" s="13">
        <v>3.7986699999999998E-2</v>
      </c>
      <c r="J76">
        <f t="shared" si="8"/>
        <v>0.26432399842665516</v>
      </c>
      <c r="K76">
        <f t="shared" si="9"/>
        <v>0.1995336741790622</v>
      </c>
      <c r="L76">
        <f t="shared" si="10"/>
        <v>3.7778229721055198E-2</v>
      </c>
      <c r="M76">
        <f t="shared" si="11"/>
        <v>0.21111848747779138</v>
      </c>
      <c r="N76">
        <f t="shared" si="12"/>
        <v>0.19329700322669355</v>
      </c>
      <c r="O76">
        <f t="shared" si="13"/>
        <v>3.5382931280473248E-2</v>
      </c>
      <c r="P76">
        <f t="shared" si="14"/>
        <v>2.1213939627361414E-2</v>
      </c>
      <c r="Q76" s="15">
        <v>1985</v>
      </c>
      <c r="R76">
        <f t="shared" si="16"/>
        <v>155.16602025374496</v>
      </c>
      <c r="S76">
        <f t="shared" si="17"/>
        <v>1876.4842300178623</v>
      </c>
      <c r="T76">
        <f t="shared" si="18"/>
        <v>7.4038165786319592</v>
      </c>
      <c r="U76">
        <f t="shared" si="19"/>
        <v>9.5029079053967536</v>
      </c>
      <c r="V76">
        <f t="shared" si="20"/>
        <v>26.855027480164512</v>
      </c>
      <c r="W76">
        <f t="shared" si="21"/>
        <v>9.9026839163457474</v>
      </c>
      <c r="X76">
        <f t="shared" si="22"/>
        <v>15.833333333333325</v>
      </c>
      <c r="Y76" s="13">
        <f t="shared" si="23"/>
        <v>6.317916791245425</v>
      </c>
      <c r="Z76">
        <f t="shared" si="24"/>
        <v>24.559680885439125</v>
      </c>
      <c r="AA76">
        <f t="shared" si="25"/>
        <v>297.00996262218246</v>
      </c>
      <c r="AB76">
        <f t="shared" si="26"/>
        <v>1.171876240739864</v>
      </c>
      <c r="AC76">
        <f t="shared" si="27"/>
        <v>1.5041204592255319</v>
      </c>
      <c r="AD76">
        <f t="shared" si="28"/>
        <v>4.2506143033375903</v>
      </c>
      <c r="AE76">
        <f t="shared" si="29"/>
        <v>1.5673970144823135</v>
      </c>
      <c r="AF76">
        <f t="shared" si="30"/>
        <v>2.5061003264989457</v>
      </c>
    </row>
    <row r="77" spans="1:32">
      <c r="A77" s="3">
        <v>1986</v>
      </c>
      <c r="B77" s="3">
        <v>0.18494578758046201</v>
      </c>
      <c r="C77" s="3">
        <v>2.0899999999999998E-2</v>
      </c>
      <c r="D77" s="3">
        <v>6.1499999999999999E-2</v>
      </c>
      <c r="E77" s="3">
        <v>0.24284215141767601</v>
      </c>
      <c r="F77" s="3">
        <v>0.221461460054762</v>
      </c>
      <c r="G77" s="3">
        <v>9.6123575098164799E-2</v>
      </c>
      <c r="H77" s="3">
        <v>0.189565483476132</v>
      </c>
      <c r="I77" s="13">
        <v>1.0978999999999999E-2</v>
      </c>
      <c r="J77">
        <f t="shared" si="8"/>
        <v>0.17207754817900472</v>
      </c>
      <c r="K77">
        <f t="shared" si="9"/>
        <v>9.8132602160875739E-3</v>
      </c>
      <c r="L77">
        <f t="shared" si="10"/>
        <v>4.9972353530587668E-2</v>
      </c>
      <c r="M77">
        <f t="shared" si="11"/>
        <v>0.22934517078759895</v>
      </c>
      <c r="N77">
        <f t="shared" si="12"/>
        <v>0.20819666882770266</v>
      </c>
      <c r="O77">
        <f t="shared" si="13"/>
        <v>8.4219924546568015E-2</v>
      </c>
      <c r="P77">
        <f t="shared" si="14"/>
        <v>0.17664707523710385</v>
      </c>
      <c r="Q77" s="15">
        <v>1986</v>
      </c>
      <c r="R77">
        <f t="shared" si="16"/>
        <v>183.86332207529975</v>
      </c>
      <c r="S77">
        <f t="shared" si="17"/>
        <v>1915.7027504252355</v>
      </c>
      <c r="T77">
        <f t="shared" si="18"/>
        <v>7.8591512982178253</v>
      </c>
      <c r="U77">
        <f t="shared" si="19"/>
        <v>11.810614505867342</v>
      </c>
      <c r="V77">
        <f t="shared" si="20"/>
        <v>32.802381075732498</v>
      </c>
      <c r="W77">
        <f t="shared" si="21"/>
        <v>10.854565297451996</v>
      </c>
      <c r="X77">
        <f t="shared" si="22"/>
        <v>18.834786821705414</v>
      </c>
      <c r="Y77" s="13">
        <f t="shared" si="23"/>
        <v>6.3872811996965089</v>
      </c>
      <c r="Z77">
        <f t="shared" si="24"/>
        <v>28.785850556264254</v>
      </c>
      <c r="AA77">
        <f t="shared" si="25"/>
        <v>299.92459867216439</v>
      </c>
      <c r="AB77">
        <f t="shared" si="26"/>
        <v>1.2304376545362123</v>
      </c>
      <c r="AC77">
        <f t="shared" si="27"/>
        <v>1.8490832228317331</v>
      </c>
      <c r="AD77">
        <f t="shared" si="28"/>
        <v>5.1355780417638623</v>
      </c>
      <c r="AE77">
        <f t="shared" si="29"/>
        <v>1.6994030727765299</v>
      </c>
      <c r="AF77">
        <f t="shared" si="30"/>
        <v>2.9487956194257356</v>
      </c>
    </row>
    <row r="78" spans="1:32">
      <c r="A78" s="3">
        <v>1987</v>
      </c>
      <c r="B78" s="3">
        <v>5.8127216418218698E-2</v>
      </c>
      <c r="C78" s="3">
        <v>-0.14000000000000001</v>
      </c>
      <c r="D78" s="3">
        <v>5.96E-2</v>
      </c>
      <c r="E78" s="3">
        <v>-4.96050893792623E-2</v>
      </c>
      <c r="F78" s="3">
        <v>1.1171968043818E-2</v>
      </c>
      <c r="G78" s="3">
        <v>7.8493877035726203E-2</v>
      </c>
      <c r="H78" s="3">
        <v>0.24527331189710599</v>
      </c>
      <c r="I78" s="13">
        <v>4.4343899999999999E-2</v>
      </c>
      <c r="J78">
        <f t="shared" si="8"/>
        <v>1.3198062839471459E-2</v>
      </c>
      <c r="K78">
        <f t="shared" si="9"/>
        <v>-0.17651647125051431</v>
      </c>
      <c r="L78">
        <f t="shared" si="10"/>
        <v>1.4608310538319801E-2</v>
      </c>
      <c r="M78">
        <f t="shared" si="11"/>
        <v>-8.9959820112189379E-2</v>
      </c>
      <c r="N78">
        <f t="shared" si="12"/>
        <v>-3.1763418119435553E-2</v>
      </c>
      <c r="O78">
        <f t="shared" si="13"/>
        <v>3.2699934414062458E-2</v>
      </c>
      <c r="P78">
        <f t="shared" si="14"/>
        <v>0.19239774550998573</v>
      </c>
      <c r="Q78" s="15">
        <v>1987</v>
      </c>
      <c r="R78">
        <f t="shared" si="16"/>
        <v>194.55078518894334</v>
      </c>
      <c r="S78">
        <f t="shared" si="17"/>
        <v>1647.5043653657026</v>
      </c>
      <c r="T78">
        <f t="shared" si="18"/>
        <v>8.3275567155916086</v>
      </c>
      <c r="U78">
        <f t="shared" si="19"/>
        <v>11.22474791767978</v>
      </c>
      <c r="V78">
        <f t="shared" si="20"/>
        <v>33.168848228871724</v>
      </c>
      <c r="W78">
        <f t="shared" si="21"/>
        <v>11.706582211186454</v>
      </c>
      <c r="X78">
        <f t="shared" si="22"/>
        <v>23.454457364341067</v>
      </c>
      <c r="Y78" s="13">
        <f t="shared" si="23"/>
        <v>6.6705181584877318</v>
      </c>
      <c r="Z78">
        <f t="shared" si="24"/>
        <v>29.165768020793465</v>
      </c>
      <c r="AA78">
        <f t="shared" si="25"/>
        <v>246.98296687332726</v>
      </c>
      <c r="AB78">
        <f t="shared" si="26"/>
        <v>1.2484122698917193</v>
      </c>
      <c r="AC78">
        <f t="shared" si="27"/>
        <v>1.682740028733323</v>
      </c>
      <c r="AD78">
        <f t="shared" si="28"/>
        <v>4.9724545291383251</v>
      </c>
      <c r="AE78">
        <f t="shared" si="29"/>
        <v>1.7549734417993785</v>
      </c>
      <c r="AF78">
        <f t="shared" si="30"/>
        <v>3.5161372485729689</v>
      </c>
    </row>
    <row r="79" spans="1:32">
      <c r="A79" s="3">
        <v>1988</v>
      </c>
      <c r="B79" s="3">
        <v>0.16537192812044699</v>
      </c>
      <c r="C79" s="3">
        <v>0.17150000000000001</v>
      </c>
      <c r="D79" s="3">
        <v>6.8900000000000003E-2</v>
      </c>
      <c r="E79" s="3">
        <v>8.2235958434841702E-2</v>
      </c>
      <c r="F79" s="3">
        <v>0.15681384703221299</v>
      </c>
      <c r="G79" s="3">
        <v>7.2210353808786806E-2</v>
      </c>
      <c r="H79" s="3">
        <v>-0.15255112580045499</v>
      </c>
      <c r="I79" s="13">
        <v>4.41941E-2</v>
      </c>
      <c r="J79">
        <f t="shared" si="8"/>
        <v>0.11604914078756717</v>
      </c>
      <c r="K79">
        <f t="shared" si="9"/>
        <v>0.12191785033070004</v>
      </c>
      <c r="L79">
        <f t="shared" si="10"/>
        <v>2.3660256268446648E-2</v>
      </c>
      <c r="M79">
        <f t="shared" si="11"/>
        <v>3.6431788337859511E-2</v>
      </c>
      <c r="N79">
        <f t="shared" si="12"/>
        <v>0.1078532688819186</v>
      </c>
      <c r="O79">
        <f t="shared" si="13"/>
        <v>2.6830503839072456E-2</v>
      </c>
      <c r="P79">
        <f t="shared" si="14"/>
        <v>-0.18841825078350377</v>
      </c>
      <c r="Q79" s="15">
        <v>1988</v>
      </c>
      <c r="R79">
        <f t="shared" si="16"/>
        <v>226.72402365298581</v>
      </c>
      <c r="S79">
        <f t="shared" si="17"/>
        <v>1930.0513640259205</v>
      </c>
      <c r="T79">
        <f t="shared" si="18"/>
        <v>8.9013253732958706</v>
      </c>
      <c r="U79">
        <f t="shared" si="19"/>
        <v>12.147825820879671</v>
      </c>
      <c r="V79">
        <f t="shared" si="20"/>
        <v>38.3701829212687</v>
      </c>
      <c r="W79">
        <f t="shared" si="21"/>
        <v>12.551918654547878</v>
      </c>
      <c r="X79">
        <f t="shared" si="22"/>
        <v>19.876453488372064</v>
      </c>
      <c r="Y79" s="13">
        <f t="shared" si="23"/>
        <v>6.9653157050357537</v>
      </c>
      <c r="Z79">
        <f t="shared" si="24"/>
        <v>32.55043034001605</v>
      </c>
      <c r="AA79">
        <f t="shared" si="25"/>
        <v>277.09459926282182</v>
      </c>
      <c r="AB79">
        <f t="shared" si="26"/>
        <v>1.2779500241260306</v>
      </c>
      <c r="AC79">
        <f t="shared" si="27"/>
        <v>1.7440452572877791</v>
      </c>
      <c r="AD79">
        <f t="shared" si="28"/>
        <v>5.5087500044725939</v>
      </c>
      <c r="AE79">
        <f t="shared" si="29"/>
        <v>1.8020602634670468</v>
      </c>
      <c r="AF79">
        <f t="shared" si="30"/>
        <v>2.8536328186821285</v>
      </c>
    </row>
    <row r="80" spans="1:32">
      <c r="A80" s="3">
        <v>1989</v>
      </c>
      <c r="B80" s="3">
        <v>0.31475183638196702</v>
      </c>
      <c r="C80" s="3">
        <v>6.9599999999999995E-2</v>
      </c>
      <c r="D80" s="3">
        <v>8.3900000000000002E-2</v>
      </c>
      <c r="E80" s="3">
        <v>0.17693647159446199</v>
      </c>
      <c r="F80" s="3">
        <v>0.16312115752422601</v>
      </c>
      <c r="G80" s="3">
        <v>4.3942847005199501E-2</v>
      </c>
      <c r="H80" s="3">
        <v>-2.8397318708104798E-2</v>
      </c>
      <c r="I80" s="13">
        <v>4.6473E-2</v>
      </c>
      <c r="J80">
        <f t="shared" si="8"/>
        <v>0.25636479525221101</v>
      </c>
      <c r="K80">
        <f t="shared" si="9"/>
        <v>2.2099949067008892E-2</v>
      </c>
      <c r="L80">
        <f t="shared" si="10"/>
        <v>3.5764897899898042E-2</v>
      </c>
      <c r="M80">
        <f t="shared" si="11"/>
        <v>0.12466969677618245</v>
      </c>
      <c r="N80">
        <f t="shared" si="12"/>
        <v>0.11146790937198189</v>
      </c>
      <c r="O80">
        <f t="shared" si="13"/>
        <v>-2.4177909939391649E-3</v>
      </c>
      <c r="P80">
        <f t="shared" si="14"/>
        <v>-7.154538980757727E-2</v>
      </c>
      <c r="Q80" s="15">
        <v>1989</v>
      </c>
      <c r="R80">
        <f t="shared" si="16"/>
        <v>298.08582644967163</v>
      </c>
      <c r="S80">
        <f t="shared" si="17"/>
        <v>2064.3829389621242</v>
      </c>
      <c r="T80">
        <f t="shared" si="18"/>
        <v>9.6481465721153956</v>
      </c>
      <c r="U80">
        <f t="shared" si="19"/>
        <v>14.297219259170218</v>
      </c>
      <c r="V80">
        <f t="shared" si="20"/>
        <v>44.629171573802338</v>
      </c>
      <c r="W80">
        <f t="shared" si="21"/>
        <v>13.103485695606384</v>
      </c>
      <c r="X80">
        <f t="shared" si="22"/>
        <v>19.312015503875941</v>
      </c>
      <c r="Y80" s="13">
        <f t="shared" si="23"/>
        <v>7.2890148217958801</v>
      </c>
      <c r="Z80">
        <f t="shared" si="24"/>
        <v>40.89521474950562</v>
      </c>
      <c r="AA80">
        <f t="shared" si="25"/>
        <v>283.21837579327342</v>
      </c>
      <c r="AB80">
        <f t="shared" si="26"/>
        <v>1.3236557762600705</v>
      </c>
      <c r="AC80">
        <f t="shared" si="27"/>
        <v>1.9614748506777857</v>
      </c>
      <c r="AD80">
        <f t="shared" si="28"/>
        <v>6.1227988507240498</v>
      </c>
      <c r="AE80">
        <f t="shared" si="29"/>
        <v>1.7977032583915007</v>
      </c>
      <c r="AF80">
        <f t="shared" si="30"/>
        <v>2.6494685463018199</v>
      </c>
    </row>
    <row r="81" spans="1:32">
      <c r="A81" s="3">
        <v>1990</v>
      </c>
      <c r="B81" s="3">
        <v>-3.0644516129032101E-2</v>
      </c>
      <c r="C81" s="3">
        <v>-0.2777</v>
      </c>
      <c r="D81" s="3">
        <v>7.7499999999999999E-2</v>
      </c>
      <c r="E81" s="3">
        <v>6.2353753335533398E-2</v>
      </c>
      <c r="F81" s="3">
        <v>5.6477750205500797E-2</v>
      </c>
      <c r="G81" s="3">
        <v>-6.8630142358537798E-3</v>
      </c>
      <c r="H81" s="3">
        <v>-3.1108881083793401E-2</v>
      </c>
      <c r="I81" s="13">
        <v>6.1062600000000002E-2</v>
      </c>
      <c r="J81">
        <f t="shared" si="8"/>
        <v>-8.6429505788849864E-2</v>
      </c>
      <c r="K81">
        <f t="shared" si="9"/>
        <v>-0.31926730807400056</v>
      </c>
      <c r="L81">
        <f t="shared" si="10"/>
        <v>1.5491451682492623E-2</v>
      </c>
      <c r="M81">
        <f t="shared" si="11"/>
        <v>1.2168493503902558E-3</v>
      </c>
      <c r="N81">
        <f t="shared" si="12"/>
        <v>-4.3209983977375169E-3</v>
      </c>
      <c r="O81">
        <f t="shared" si="13"/>
        <v>-6.4016594530665549E-2</v>
      </c>
      <c r="P81">
        <f t="shared" si="14"/>
        <v>-8.6867147219959875E-2</v>
      </c>
      <c r="Q81" s="15">
        <v>1990</v>
      </c>
      <c r="R81">
        <f t="shared" si="16"/>
        <v>288.95113053319881</v>
      </c>
      <c r="S81">
        <f t="shared" si="17"/>
        <v>1491.1037968123421</v>
      </c>
      <c r="T81">
        <f t="shared" si="18"/>
        <v>10.395877931454338</v>
      </c>
      <c r="U81">
        <f t="shared" si="19"/>
        <v>15.188704542240554</v>
      </c>
      <c r="V81">
        <f t="shared" si="20"/>
        <v>47.149726777825983</v>
      </c>
      <c r="W81">
        <f t="shared" si="21"/>
        <v>13.013556286738131</v>
      </c>
      <c r="X81">
        <f t="shared" si="22"/>
        <v>18.711240310077489</v>
      </c>
      <c r="Y81" s="13">
        <f t="shared" si="23"/>
        <v>7.7341010182532735</v>
      </c>
      <c r="Z81">
        <f t="shared" si="24"/>
        <v>37.360661549576967</v>
      </c>
      <c r="AA81">
        <f t="shared" si="25"/>
        <v>192.79600735666435</v>
      </c>
      <c r="AB81">
        <f t="shared" si="26"/>
        <v>1.3441611257622557</v>
      </c>
      <c r="AC81">
        <f t="shared" si="27"/>
        <v>1.9638616700756399</v>
      </c>
      <c r="AD81">
        <f t="shared" si="28"/>
        <v>6.0963422467004023</v>
      </c>
      <c r="AE81">
        <f t="shared" si="29"/>
        <v>1.6826204178125956</v>
      </c>
      <c r="AF81">
        <f t="shared" si="30"/>
        <v>2.4193167720355664</v>
      </c>
    </row>
    <row r="82" spans="1:32">
      <c r="A82" s="3">
        <v>1991</v>
      </c>
      <c r="B82" s="3">
        <v>0.30234843134879802</v>
      </c>
      <c r="C82" s="3">
        <v>0.4607</v>
      </c>
      <c r="D82" s="3">
        <v>5.5399999999999998E-2</v>
      </c>
      <c r="E82" s="3">
        <v>0.150045100195173</v>
      </c>
      <c r="F82" s="3">
        <v>0.16400049125760599</v>
      </c>
      <c r="G82" s="3">
        <v>-1.68483125361973E-3</v>
      </c>
      <c r="H82" s="3">
        <v>-8.5577421025375494E-2</v>
      </c>
      <c r="I82" s="13">
        <v>3.0642800000000001E-2</v>
      </c>
      <c r="J82">
        <f t="shared" si="8"/>
        <v>0.26362735115289021</v>
      </c>
      <c r="K82">
        <f t="shared" si="9"/>
        <v>0.41727085271444186</v>
      </c>
      <c r="L82">
        <f t="shared" si="10"/>
        <v>2.4021125456850808E-2</v>
      </c>
      <c r="M82">
        <f t="shared" si="11"/>
        <v>0.11585226248625906</v>
      </c>
      <c r="N82">
        <f t="shared" si="12"/>
        <v>0.12939273554097111</v>
      </c>
      <c r="O82">
        <f t="shared" si="13"/>
        <v>-3.1366474644386716E-2</v>
      </c>
      <c r="P82">
        <f t="shared" si="14"/>
        <v>-0.11276479205538086</v>
      </c>
      <c r="Q82" s="15">
        <v>1991</v>
      </c>
      <c r="R82">
        <f t="shared" si="16"/>
        <v>376.31505158637327</v>
      </c>
      <c r="S82">
        <f t="shared" si="17"/>
        <v>2178.0553160037884</v>
      </c>
      <c r="T82">
        <f t="shared" si="18"/>
        <v>10.971809568856907</v>
      </c>
      <c r="U82">
        <f t="shared" si="19"/>
        <v>17.467695237115919</v>
      </c>
      <c r="V82">
        <f t="shared" si="20"/>
        <v>54.88230513205135</v>
      </c>
      <c r="W82">
        <f t="shared" si="21"/>
        <v>12.991630640385495</v>
      </c>
      <c r="X82">
        <f t="shared" si="22"/>
        <v>17.10998062015501</v>
      </c>
      <c r="Y82" s="13">
        <f t="shared" si="23"/>
        <v>7.9710955289354057</v>
      </c>
      <c r="Z82">
        <f t="shared" si="24"/>
        <v>47.209953791211575</v>
      </c>
      <c r="AA82">
        <f t="shared" si="25"/>
        <v>273.24416174631949</v>
      </c>
      <c r="AB82">
        <f t="shared" si="26"/>
        <v>1.3764493887984126</v>
      </c>
      <c r="AC82">
        <f t="shared" si="27"/>
        <v>2.1913794877639461</v>
      </c>
      <c r="AD82">
        <f t="shared" si="28"/>
        <v>6.8851646467949577</v>
      </c>
      <c r="AE82">
        <f t="shared" si="29"/>
        <v>1.6298425471411495</v>
      </c>
      <c r="AF82">
        <f t="shared" si="30"/>
        <v>2.1465030193208805</v>
      </c>
    </row>
    <row r="83" spans="1:32">
      <c r="A83" s="3">
        <v>1992</v>
      </c>
      <c r="B83" s="3">
        <v>7.4937279723800598E-2</v>
      </c>
      <c r="C83" s="3">
        <v>0.25340000000000001</v>
      </c>
      <c r="D83" s="3">
        <v>3.5099999999999999E-2</v>
      </c>
      <c r="E83" s="3">
        <v>9.3616373162079394E-2</v>
      </c>
      <c r="F83" s="3">
        <v>0.136828740004069</v>
      </c>
      <c r="G83" s="3">
        <v>8.1746743315227501E-3</v>
      </c>
      <c r="H83" s="3">
        <v>-5.7341073198357698E-2</v>
      </c>
      <c r="I83" s="13">
        <v>2.9006500000000001E-2</v>
      </c>
      <c r="J83">
        <f t="shared" si="8"/>
        <v>4.4636044304676985E-2</v>
      </c>
      <c r="K83">
        <f t="shared" si="9"/>
        <v>0.21806810744149821</v>
      </c>
      <c r="L83">
        <f t="shared" si="10"/>
        <v>5.9217313010170476E-3</v>
      </c>
      <c r="M83">
        <f t="shared" si="11"/>
        <v>6.2788595759190435E-2</v>
      </c>
      <c r="N83">
        <f t="shared" si="12"/>
        <v>0.10478285608892558</v>
      </c>
      <c r="O83">
        <f t="shared" si="13"/>
        <v>-2.0244600659448945E-2</v>
      </c>
      <c r="P83">
        <f t="shared" si="14"/>
        <v>-8.3913535238463219E-2</v>
      </c>
      <c r="Q83" s="15">
        <v>1992</v>
      </c>
      <c r="R83">
        <f t="shared" si="16"/>
        <v>404.5150778713778</v>
      </c>
      <c r="S83">
        <f t="shared" si="17"/>
        <v>2729.9745330791484</v>
      </c>
      <c r="T83">
        <f t="shared" si="18"/>
        <v>11.356920084723784</v>
      </c>
      <c r="U83">
        <f t="shared" si="19"/>
        <v>19.102957512715239</v>
      </c>
      <c r="V83">
        <f t="shared" si="20"/>
        <v>62.391781791788787</v>
      </c>
      <c r="W83">
        <f t="shared" si="21"/>
        <v>13.097832989906079</v>
      </c>
      <c r="X83">
        <f t="shared" si="22"/>
        <v>16.128875968992219</v>
      </c>
      <c r="Y83" s="13">
        <f t="shared" si="23"/>
        <v>8.2023091113954703</v>
      </c>
      <c r="Z83">
        <f t="shared" si="24"/>
        <v>49.317219380257846</v>
      </c>
      <c r="AA83">
        <f t="shared" si="25"/>
        <v>332.82999896777801</v>
      </c>
      <c r="AB83">
        <f t="shared" si="26"/>
        <v>1.3846003522283261</v>
      </c>
      <c r="AC83">
        <f t="shared" si="27"/>
        <v>2.3289731285761386</v>
      </c>
      <c r="AD83">
        <f t="shared" si="28"/>
        <v>7.6066118631286326</v>
      </c>
      <c r="AE83">
        <f t="shared" si="29"/>
        <v>1.5968470356364977</v>
      </c>
      <c r="AF83">
        <f t="shared" si="30"/>
        <v>1.9663823625696302</v>
      </c>
    </row>
    <row r="84" spans="1:32">
      <c r="A84" s="3">
        <v>1993</v>
      </c>
      <c r="B84" s="3">
        <v>9.96705147919488E-2</v>
      </c>
      <c r="C84" s="3">
        <v>0.25559999999999999</v>
      </c>
      <c r="D84" s="3">
        <v>3.0700000000000002E-2</v>
      </c>
      <c r="E84" s="3">
        <v>0.14210957589263101</v>
      </c>
      <c r="F84" s="3">
        <v>0.16444594316692801</v>
      </c>
      <c r="G84" s="3">
        <v>2.15657041222026E-2</v>
      </c>
      <c r="H84" s="3">
        <v>0.17677981375788501</v>
      </c>
      <c r="I84" s="13">
        <v>2.7484100000000001E-2</v>
      </c>
      <c r="J84">
        <f t="shared" ref="J84:J116" si="31">(B84 - $I84) / (1 + $I84)</f>
        <v>7.0255505454487138E-2</v>
      </c>
      <c r="K84">
        <f t="shared" ref="K84:K116" si="32">(C84 - $I84) / (1 + $I84)</f>
        <v>0.22201404381829365</v>
      </c>
      <c r="L84">
        <f t="shared" ref="L84:L116" si="33">(D84 - $I84) / (1 + $I84)</f>
        <v>3.1298781168487191E-3</v>
      </c>
      <c r="M84">
        <f t="shared" ref="M84:M116" si="34">(E84 - $I84) / (1 + $I84)</f>
        <v>0.11155936709155015</v>
      </c>
      <c r="N84">
        <f t="shared" ref="N84:N116" si="35">(F84 - $I84) / (1 + $I84)</f>
        <v>0.13329826044697723</v>
      </c>
      <c r="O84">
        <f t="shared" ref="O84:O116" si="36">(G84 - $I84) / (1 + $I84)</f>
        <v>-5.7600851222879279E-3</v>
      </c>
      <c r="P84">
        <f t="shared" ref="P84:P116" si="37">(H84 - $I84) / (1 + $I84)</f>
        <v>0.14530221320007289</v>
      </c>
      <c r="Q84" s="15">
        <v>1993</v>
      </c>
      <c r="R84">
        <f t="shared" si="16"/>
        <v>444.83330392392327</v>
      </c>
      <c r="S84">
        <f t="shared" si="17"/>
        <v>3427.7560237341791</v>
      </c>
      <c r="T84">
        <f t="shared" si="18"/>
        <v>11.705577531324804</v>
      </c>
      <c r="U84">
        <f t="shared" si="19"/>
        <v>21.817670703142149</v>
      </c>
      <c r="V84">
        <f t="shared" si="20"/>
        <v>72.65185719440467</v>
      </c>
      <c r="W84">
        <f t="shared" si="21"/>
        <v>13.380296980808417</v>
      </c>
      <c r="X84">
        <f t="shared" si="22"/>
        <v>18.980135658914691</v>
      </c>
      <c r="Y84" s="13">
        <f t="shared" si="23"/>
        <v>8.4277421952439742</v>
      </c>
      <c r="Z84">
        <f t="shared" si="24"/>
        <v>52.782025555427687</v>
      </c>
      <c r="AA84">
        <f t="shared" si="25"/>
        <v>406.7229329426529</v>
      </c>
      <c r="AB84">
        <f t="shared" si="26"/>
        <v>1.3889339825713467</v>
      </c>
      <c r="AC84">
        <f t="shared" si="27"/>
        <v>2.5887918967733201</v>
      </c>
      <c r="AD84">
        <f t="shared" si="28"/>
        <v>8.6205599923790199</v>
      </c>
      <c r="AE84">
        <f t="shared" si="29"/>
        <v>1.5876490607839584</v>
      </c>
      <c r="AF84">
        <f t="shared" si="30"/>
        <v>2.2521020718485856</v>
      </c>
    </row>
    <row r="85" spans="1:32">
      <c r="A85" s="3">
        <v>1994</v>
      </c>
      <c r="B85" s="3">
        <v>1.3259206774573901E-2</v>
      </c>
      <c r="C85" s="3">
        <v>-4.7600000000000003E-2</v>
      </c>
      <c r="D85" s="3">
        <v>4.3700000000000003E-2</v>
      </c>
      <c r="E85" s="3">
        <v>-8.0366555509985907E-2</v>
      </c>
      <c r="F85" s="3">
        <v>-1.2313818260180199E-2</v>
      </c>
      <c r="G85" s="3">
        <v>2.5155863940701201E-2</v>
      </c>
      <c r="H85" s="3">
        <v>-2.1697511167836601E-2</v>
      </c>
      <c r="I85" s="13">
        <v>2.6748999999999998E-2</v>
      </c>
      <c r="J85">
        <f t="shared" si="31"/>
        <v>-1.3138355357956131E-2</v>
      </c>
      <c r="K85">
        <f t="shared" si="32"/>
        <v>-7.2412050072607814E-2</v>
      </c>
      <c r="L85">
        <f t="shared" si="33"/>
        <v>1.6509390318373823E-2</v>
      </c>
      <c r="M85">
        <f t="shared" si="34"/>
        <v>-0.10432496696854432</v>
      </c>
      <c r="N85">
        <f t="shared" si="35"/>
        <v>-3.8045148580792582E-2</v>
      </c>
      <c r="O85">
        <f t="shared" si="36"/>
        <v>-1.5516314691310117E-3</v>
      </c>
      <c r="P85">
        <f t="shared" si="37"/>
        <v>-4.7184376286547744E-2</v>
      </c>
      <c r="Q85" s="15">
        <v>1994</v>
      </c>
      <c r="R85">
        <f t="shared" ref="R85:R116" si="38">R84 * (1 +B85)</f>
        <v>450.73144068086742</v>
      </c>
      <c r="S85">
        <f t="shared" ref="S85:S116" si="39">S84 * (1 +C85)</f>
        <v>3264.5948370044321</v>
      </c>
      <c r="T85">
        <f t="shared" ref="T85:T116" si="40">T84 * (1 +D85)</f>
        <v>12.217111269443699</v>
      </c>
      <c r="U85">
        <f t="shared" ref="U85:U116" si="41">U84 * (1 +E85)</f>
        <v>20.064259659479482</v>
      </c>
      <c r="V85">
        <f t="shared" ref="V85:V116" si="42">V84 * (1 +F85)</f>
        <v>71.757235428648201</v>
      </c>
      <c r="W85">
        <f t="shared" ref="W85:W116" si="43">W84 * (1 +G85)</f>
        <v>13.716889911143809</v>
      </c>
      <c r="X85">
        <f t="shared" ref="X85:X116" si="44">X84 * (1 +H85)</f>
        <v>18.568313953488335</v>
      </c>
      <c r="Y85" s="13">
        <f t="shared" ref="Y85:Y116" si="45">Y84 * (1 +I85)</f>
        <v>8.6531758712245548</v>
      </c>
      <c r="Z85">
        <f t="shared" ref="Z85:Z116" si="46">Z84 * (1 +J85)</f>
        <v>52.088556547167755</v>
      </c>
      <c r="AA85">
        <f t="shared" ref="AA85:AA116" si="47">AA84 * (1 +K85)</f>
        <v>377.27129155673163</v>
      </c>
      <c r="AB85">
        <f t="shared" ref="AB85:AB116" si="48">AB84 * (1 +L85)</f>
        <v>1.4118644358160704</v>
      </c>
      <c r="AC85">
        <f t="shared" ref="AC85:AC116" si="49">AC84 * (1 +M85)</f>
        <v>2.3187162676540085</v>
      </c>
      <c r="AD85">
        <f t="shared" ref="AD85:AD116" si="50">AD84 * (1 +N85)</f>
        <v>8.2925895066193238</v>
      </c>
      <c r="AE85">
        <f t="shared" ref="AE85:AE116" si="51">AE84 * (1 +O85)</f>
        <v>1.5851856145393097</v>
      </c>
      <c r="AF85">
        <f t="shared" ref="AF85:AF116" si="52">AF84 * (1 +P85)</f>
        <v>2.1458380402547683</v>
      </c>
    </row>
    <row r="86" spans="1:32">
      <c r="A86" s="3">
        <v>1995</v>
      </c>
      <c r="B86" s="3">
        <v>0.37195198902606302</v>
      </c>
      <c r="C86" s="3">
        <v>0.32119999999999999</v>
      </c>
      <c r="D86" s="3">
        <v>5.6599999999999998E-2</v>
      </c>
      <c r="E86" s="3">
        <v>0.23480780112538899</v>
      </c>
      <c r="F86" s="3">
        <v>0.20087516571052599</v>
      </c>
      <c r="G86" s="3">
        <v>1.7920027972726502E-2</v>
      </c>
      <c r="H86" s="3">
        <v>9.7847358121330198E-3</v>
      </c>
      <c r="I86" s="13">
        <v>2.53841E-2</v>
      </c>
      <c r="J86">
        <f t="shared" si="31"/>
        <v>0.33798835872924404</v>
      </c>
      <c r="K86">
        <f t="shared" si="32"/>
        <v>0.28849277066028234</v>
      </c>
      <c r="L86">
        <f t="shared" si="33"/>
        <v>3.0443128579817066E-2</v>
      </c>
      <c r="M86">
        <f t="shared" si="34"/>
        <v>0.2042392710452493</v>
      </c>
      <c r="N86">
        <f t="shared" si="35"/>
        <v>0.171146661734394</v>
      </c>
      <c r="O86">
        <f t="shared" si="36"/>
        <v>-7.2792937078637156E-3</v>
      </c>
      <c r="P86">
        <f t="shared" si="37"/>
        <v>-1.5213191025555186E-2</v>
      </c>
      <c r="Q86" s="15">
        <v>1995</v>
      </c>
      <c r="R86">
        <f t="shared" si="38"/>
        <v>618.38189655869894</v>
      </c>
      <c r="S86">
        <f t="shared" si="39"/>
        <v>4313.1826986502556</v>
      </c>
      <c r="T86">
        <f t="shared" si="40"/>
        <v>12.908599767294211</v>
      </c>
      <c r="U86">
        <f t="shared" si="41"/>
        <v>24.775504351330703</v>
      </c>
      <c r="V86">
        <f t="shared" si="42"/>
        <v>86.171481986307143</v>
      </c>
      <c r="W86">
        <f t="shared" si="43"/>
        <v>13.962696962050316</v>
      </c>
      <c r="X86">
        <f t="shared" si="44"/>
        <v>18.749999999999961</v>
      </c>
      <c r="Y86" s="13">
        <f t="shared" si="45"/>
        <v>8.8728289528573061</v>
      </c>
      <c r="Z86">
        <f t="shared" si="46"/>
        <v>69.693882283120402</v>
      </c>
      <c r="AA86">
        <f t="shared" si="47"/>
        <v>486.11133174851636</v>
      </c>
      <c r="AB86">
        <f t="shared" si="48"/>
        <v>1.4548460063728899</v>
      </c>
      <c r="AC86">
        <f t="shared" si="49"/>
        <v>2.7922891879204239</v>
      </c>
      <c r="AD86">
        <f t="shared" si="50"/>
        <v>9.7118385178108859</v>
      </c>
      <c r="AE86">
        <f t="shared" si="51"/>
        <v>1.5736465828695976</v>
      </c>
      <c r="AF86">
        <f t="shared" si="52"/>
        <v>2.1131929962384697</v>
      </c>
    </row>
    <row r="87" spans="1:32">
      <c r="A87" s="3">
        <v>1996</v>
      </c>
      <c r="B87" s="3">
        <v>0.226809660188658</v>
      </c>
      <c r="C87" s="3">
        <v>0.1479</v>
      </c>
      <c r="D87" s="3">
        <v>5.1499999999999997E-2</v>
      </c>
      <c r="E87" s="3">
        <v>1.42860779340184E-2</v>
      </c>
      <c r="F87" s="3">
        <v>5.2796034940021698E-2</v>
      </c>
      <c r="G87" s="3">
        <v>2.4253800007359501E-2</v>
      </c>
      <c r="H87" s="3">
        <v>-4.5865633074935401E-2</v>
      </c>
      <c r="I87" s="13">
        <v>3.3224799999999999E-2</v>
      </c>
      <c r="J87">
        <f t="shared" si="31"/>
        <v>0.18735986610915459</v>
      </c>
      <c r="K87">
        <f t="shared" si="32"/>
        <v>0.11098765728426187</v>
      </c>
      <c r="L87">
        <f t="shared" si="33"/>
        <v>1.7687535181114506E-2</v>
      </c>
      <c r="M87">
        <f t="shared" si="34"/>
        <v>-1.8329720759685211E-2</v>
      </c>
      <c r="N87">
        <f t="shared" si="35"/>
        <v>1.8941894290595521E-2</v>
      </c>
      <c r="O87">
        <f t="shared" si="36"/>
        <v>-8.6825248412934902E-3</v>
      </c>
      <c r="P87">
        <f t="shared" si="37"/>
        <v>-7.654716870417301E-2</v>
      </c>
      <c r="Q87" s="15">
        <v>1996</v>
      </c>
      <c r="R87">
        <f t="shared" si="38"/>
        <v>758.63688438399527</v>
      </c>
      <c r="S87">
        <f t="shared" si="39"/>
        <v>4951.1024197806282</v>
      </c>
      <c r="T87">
        <f t="shared" si="40"/>
        <v>13.573392655309863</v>
      </c>
      <c r="U87">
        <f t="shared" si="41"/>
        <v>25.129449137348423</v>
      </c>
      <c r="V87">
        <f t="shared" si="42"/>
        <v>90.72099456008965</v>
      </c>
      <c r="W87">
        <f t="shared" si="43"/>
        <v>14.30134542173125</v>
      </c>
      <c r="X87">
        <f t="shared" si="44"/>
        <v>17.890019379844922</v>
      </c>
      <c r="Y87" s="13">
        <f t="shared" si="45"/>
        <v>9.1676269202501999</v>
      </c>
      <c r="Z87">
        <f t="shared" si="46"/>
        <v>82.751718736313023</v>
      </c>
      <c r="AA87">
        <f t="shared" si="47"/>
        <v>540.06368963861678</v>
      </c>
      <c r="AB87">
        <f t="shared" si="48"/>
        <v>1.4805786462937143</v>
      </c>
      <c r="AC87">
        <f t="shared" si="49"/>
        <v>2.7411073068255543</v>
      </c>
      <c r="AD87">
        <f t="shared" si="50"/>
        <v>9.8957991363825926</v>
      </c>
      <c r="AE87">
        <f t="shared" si="51"/>
        <v>1.5599833573224156</v>
      </c>
      <c r="AF87">
        <f t="shared" si="52"/>
        <v>1.9514340554509266</v>
      </c>
    </row>
    <row r="88" spans="1:32">
      <c r="A88" s="3">
        <v>1997</v>
      </c>
      <c r="B88" s="3">
        <v>0.33103653103653102</v>
      </c>
      <c r="C88" s="3">
        <v>0.22059999999999999</v>
      </c>
      <c r="D88" s="3">
        <v>5.1999999999999998E-2</v>
      </c>
      <c r="E88" s="3">
        <v>9.9391302729775297E-2</v>
      </c>
      <c r="F88" s="3">
        <v>0.112972555283275</v>
      </c>
      <c r="G88" s="3">
        <v>4.0220385674931303E-2</v>
      </c>
      <c r="H88" s="3">
        <v>-0.21408259986459</v>
      </c>
      <c r="I88" s="13">
        <v>1.7024000000000001E-2</v>
      </c>
      <c r="J88">
        <f t="shared" si="31"/>
        <v>0.30875626439152964</v>
      </c>
      <c r="K88">
        <f t="shared" si="32"/>
        <v>0.20016833427726385</v>
      </c>
      <c r="L88">
        <f t="shared" si="33"/>
        <v>3.439053552325215E-2</v>
      </c>
      <c r="M88">
        <f t="shared" si="34"/>
        <v>8.0988553593401236E-2</v>
      </c>
      <c r="N88">
        <f t="shared" si="35"/>
        <v>9.4342469089495437E-2</v>
      </c>
      <c r="O88">
        <f t="shared" si="36"/>
        <v>2.2808100570813769E-2</v>
      </c>
      <c r="P88">
        <f t="shared" si="37"/>
        <v>-0.22723809847613236</v>
      </c>
      <c r="Q88" s="15">
        <v>1997</v>
      </c>
      <c r="R88">
        <f t="shared" si="38"/>
        <v>1009.7734069068349</v>
      </c>
      <c r="S88">
        <f t="shared" si="39"/>
        <v>6043.3156135842346</v>
      </c>
      <c r="T88">
        <f t="shared" si="40"/>
        <v>14.279209073385976</v>
      </c>
      <c r="U88">
        <f t="shared" si="41"/>
        <v>27.627097823991111</v>
      </c>
      <c r="V88">
        <f t="shared" si="42"/>
        <v>100.96997713338307</v>
      </c>
      <c r="W88">
        <f t="shared" si="43"/>
        <v>14.876551050263693</v>
      </c>
      <c r="X88">
        <f t="shared" si="44"/>
        <v>14.060077519379821</v>
      </c>
      <c r="Y88" s="13">
        <f t="shared" si="45"/>
        <v>9.3236966009405382</v>
      </c>
      <c r="Z88">
        <f t="shared" si="46"/>
        <v>108.30183028531557</v>
      </c>
      <c r="AA88">
        <f t="shared" si="47"/>
        <v>648.16733879721187</v>
      </c>
      <c r="AB88">
        <f t="shared" si="48"/>
        <v>1.5314965388240467</v>
      </c>
      <c r="AC88">
        <f t="shared" si="49"/>
        <v>2.9631056228496591</v>
      </c>
      <c r="AD88">
        <f t="shared" si="50"/>
        <v>10.829393260522622</v>
      </c>
      <c r="AE88">
        <f t="shared" si="51"/>
        <v>1.5955636146250209</v>
      </c>
      <c r="AF88">
        <f t="shared" si="52"/>
        <v>1.5079938913886906</v>
      </c>
    </row>
    <row r="89" spans="1:32">
      <c r="A89" s="3">
        <v>1998</v>
      </c>
      <c r="B89" s="3">
        <v>0.28337953278443601</v>
      </c>
      <c r="C89" s="3">
        <v>-0.13469999999999999</v>
      </c>
      <c r="D89" s="3">
        <v>4.9099999999999998E-2</v>
      </c>
      <c r="E89" s="3">
        <v>0.14921431922606199</v>
      </c>
      <c r="F89" s="3">
        <v>8.1044463844197501E-2</v>
      </c>
      <c r="G89" s="3">
        <v>6.4422899778924195E-2</v>
      </c>
      <c r="H89" s="3">
        <v>-8.2701585113713599E-3</v>
      </c>
      <c r="I89" s="13">
        <v>1.6119000000000001E-2</v>
      </c>
      <c r="J89">
        <f t="shared" si="31"/>
        <v>0.26302089891482788</v>
      </c>
      <c r="K89">
        <f t="shared" si="32"/>
        <v>-0.14842651303636678</v>
      </c>
      <c r="L89">
        <f t="shared" si="33"/>
        <v>3.2457812519990276E-2</v>
      </c>
      <c r="M89">
        <f t="shared" si="34"/>
        <v>0.13098398831835836</v>
      </c>
      <c r="N89">
        <f t="shared" si="35"/>
        <v>6.3895531767635003E-2</v>
      </c>
      <c r="O89">
        <f t="shared" si="36"/>
        <v>4.753764055088449E-2</v>
      </c>
      <c r="P89">
        <f t="shared" si="37"/>
        <v>-2.4002265985943932E-2</v>
      </c>
      <c r="Q89" s="15">
        <v>1998</v>
      </c>
      <c r="R89">
        <f t="shared" si="38"/>
        <v>1295.9225231742419</v>
      </c>
      <c r="S89">
        <f t="shared" si="39"/>
        <v>5229.2810004344383</v>
      </c>
      <c r="T89">
        <f t="shared" si="40"/>
        <v>14.980318238889227</v>
      </c>
      <c r="U89">
        <f t="shared" si="41"/>
        <v>31.749456417989762</v>
      </c>
      <c r="V89">
        <f t="shared" si="42"/>
        <v>109.15303479451899</v>
      </c>
      <c r="W89">
        <f t="shared" si="43"/>
        <v>15.834941607630881</v>
      </c>
      <c r="X89">
        <f t="shared" si="44"/>
        <v>13.94379844961238</v>
      </c>
      <c r="Y89" s="13">
        <f t="shared" si="45"/>
        <v>9.4739852664510984</v>
      </c>
      <c r="Z89">
        <f t="shared" si="46"/>
        <v>136.78747504108043</v>
      </c>
      <c r="AA89">
        <f t="shared" si="47"/>
        <v>551.96212083548039</v>
      </c>
      <c r="AB89">
        <f t="shared" si="48"/>
        <v>1.5812055663562117</v>
      </c>
      <c r="AC89">
        <f t="shared" si="49"/>
        <v>3.3512250151390606</v>
      </c>
      <c r="AD89">
        <f t="shared" si="50"/>
        <v>11.521343101624558</v>
      </c>
      <c r="AE89">
        <f t="shared" si="51"/>
        <v>1.6714129442131351</v>
      </c>
      <c r="AF89">
        <f t="shared" si="52"/>
        <v>1.4717986209024005</v>
      </c>
    </row>
    <row r="90" spans="1:32">
      <c r="A90" s="3">
        <v>1999</v>
      </c>
      <c r="B90" s="3">
        <v>0.208853509920845</v>
      </c>
      <c r="C90" s="3">
        <v>0.37709999999999999</v>
      </c>
      <c r="D90" s="3">
        <v>4.7800000000000002E-2</v>
      </c>
      <c r="E90" s="3">
        <v>-8.2542147962685802E-2</v>
      </c>
      <c r="F90" s="3">
        <v>9.7060334129739096E-3</v>
      </c>
      <c r="G90" s="3">
        <v>7.6793267202493604E-2</v>
      </c>
      <c r="H90" s="3">
        <v>8.5128561501042199E-3</v>
      </c>
      <c r="I90" s="13">
        <v>2.6845600000000001E-2</v>
      </c>
      <c r="J90">
        <f t="shared" si="31"/>
        <v>0.17724953967845314</v>
      </c>
      <c r="K90">
        <f t="shared" si="32"/>
        <v>0.34109743470683418</v>
      </c>
      <c r="L90">
        <f t="shared" si="33"/>
        <v>2.0406573295926871E-2</v>
      </c>
      <c r="M90">
        <f t="shared" si="34"/>
        <v>-0.10652794145749449</v>
      </c>
      <c r="N90">
        <f t="shared" si="35"/>
        <v>-1.6691473953850598E-2</v>
      </c>
      <c r="O90">
        <f t="shared" si="36"/>
        <v>4.8641847618077744E-2</v>
      </c>
      <c r="P90">
        <f t="shared" si="37"/>
        <v>-1.785345708244334E-2</v>
      </c>
      <c r="Q90" s="15">
        <v>1999</v>
      </c>
      <c r="R90">
        <f t="shared" si="38"/>
        <v>1566.58049072466</v>
      </c>
      <c r="S90">
        <f t="shared" si="39"/>
        <v>7201.2428656982647</v>
      </c>
      <c r="T90">
        <f t="shared" si="40"/>
        <v>15.696377450708134</v>
      </c>
      <c r="U90">
        <f t="shared" si="41"/>
        <v>29.128788088601208</v>
      </c>
      <c r="V90">
        <f t="shared" si="42"/>
        <v>110.2124777973621</v>
      </c>
      <c r="W90">
        <f t="shared" si="43"/>
        <v>17.050958509641564</v>
      </c>
      <c r="X90">
        <f t="shared" si="44"/>
        <v>14.062499999999977</v>
      </c>
      <c r="Y90" s="13">
        <f t="shared" si="45"/>
        <v>9.7283200853201368</v>
      </c>
      <c r="Z90">
        <f t="shared" si="46"/>
        <v>161.03299202588985</v>
      </c>
      <c r="AA90">
        <f t="shared" si="47"/>
        <v>740.23498430780637</v>
      </c>
      <c r="AB90">
        <f t="shared" si="48"/>
        <v>1.6134725536419874</v>
      </c>
      <c r="AC90">
        <f t="shared" si="49"/>
        <v>2.9942259129154358</v>
      </c>
      <c r="AD90">
        <f t="shared" si="50"/>
        <v>11.329034903330415</v>
      </c>
      <c r="AE90">
        <f t="shared" si="51"/>
        <v>1.7527135579524329</v>
      </c>
      <c r="AF90">
        <f t="shared" si="52"/>
        <v>1.4455219273901203</v>
      </c>
    </row>
    <row r="91" spans="1:32">
      <c r="A91" s="3">
        <v>2000</v>
      </c>
      <c r="B91" s="3">
        <v>-9.0318189552492795E-2</v>
      </c>
      <c r="C91" s="3">
        <v>-9.1300000000000006E-2</v>
      </c>
      <c r="D91" s="3">
        <v>0.06</v>
      </c>
      <c r="E91" s="3">
        <v>0.16655267125397499</v>
      </c>
      <c r="F91" s="3">
        <v>9.3783596232947297E-2</v>
      </c>
      <c r="G91" s="3">
        <v>9.29255992445399E-2</v>
      </c>
      <c r="H91" s="3">
        <v>-5.4435831180017297E-2</v>
      </c>
      <c r="I91" s="13">
        <v>3.3868099999999998E-2</v>
      </c>
      <c r="J91">
        <f t="shared" si="31"/>
        <v>-0.12011811714907616</v>
      </c>
      <c r="K91">
        <f t="shared" si="32"/>
        <v>-0.12106776483383132</v>
      </c>
      <c r="L91">
        <f t="shared" si="33"/>
        <v>2.5275854821325851E-2</v>
      </c>
      <c r="M91">
        <f t="shared" si="34"/>
        <v>0.12833800680567953</v>
      </c>
      <c r="N91">
        <f t="shared" si="35"/>
        <v>5.7952746808753744E-2</v>
      </c>
      <c r="O91">
        <f t="shared" si="36"/>
        <v>5.7122856624108917E-2</v>
      </c>
      <c r="P91">
        <f t="shared" si="37"/>
        <v>-8.5411215589316747E-2</v>
      </c>
      <c r="Q91" s="15">
        <v>2000</v>
      </c>
      <c r="R91">
        <f t="shared" si="38"/>
        <v>1425.089777014153</v>
      </c>
      <c r="S91">
        <f t="shared" si="39"/>
        <v>6543.7693920600132</v>
      </c>
      <c r="T91">
        <f t="shared" si="40"/>
        <v>16.638160097750625</v>
      </c>
      <c r="U91">
        <f t="shared" si="41"/>
        <v>33.980265555148705</v>
      </c>
      <c r="V91">
        <f t="shared" si="42"/>
        <v>120.54860031494256</v>
      </c>
      <c r="W91">
        <f t="shared" si="43"/>
        <v>18.635429046843793</v>
      </c>
      <c r="X91">
        <f t="shared" si="44"/>
        <v>13.296996124030985</v>
      </c>
      <c r="Y91" s="13">
        <f t="shared" si="45"/>
        <v>10.057799802801769</v>
      </c>
      <c r="Z91">
        <f t="shared" si="46"/>
        <v>141.69001222485778</v>
      </c>
      <c r="AA91">
        <f t="shared" si="47"/>
        <v>650.61638930585411</v>
      </c>
      <c r="AB91">
        <f t="shared" si="48"/>
        <v>1.6542544516660362</v>
      </c>
      <c r="AC91">
        <f t="shared" si="49"/>
        <v>3.3784988985049189</v>
      </c>
      <c r="AD91">
        <f t="shared" si="50"/>
        <v>11.985583594670656</v>
      </c>
      <c r="AE91">
        <f t="shared" si="51"/>
        <v>1.8528335632264814</v>
      </c>
      <c r="AF91">
        <f t="shared" si="52"/>
        <v>1.3220581424107181</v>
      </c>
    </row>
    <row r="92" spans="1:32">
      <c r="A92" s="3">
        <v>2001</v>
      </c>
      <c r="B92" s="3">
        <v>-0.118497591420002</v>
      </c>
      <c r="C92" s="3">
        <v>0.32140000000000002</v>
      </c>
      <c r="D92" s="3">
        <v>3.4799999999999998E-2</v>
      </c>
      <c r="E92" s="3">
        <v>5.5721811892492597E-2</v>
      </c>
      <c r="F92" s="3">
        <v>8.5966407402972594E-2</v>
      </c>
      <c r="G92" s="3">
        <v>6.6760423560555907E-2</v>
      </c>
      <c r="H92" s="3">
        <v>7.4694844233922399E-3</v>
      </c>
      <c r="I92" s="13">
        <v>1.55172E-2</v>
      </c>
      <c r="J92">
        <f t="shared" si="31"/>
        <v>-0.13196703258202028</v>
      </c>
      <c r="K92">
        <f t="shared" si="32"/>
        <v>0.3012088815433161</v>
      </c>
      <c r="L92">
        <f t="shared" si="33"/>
        <v>1.8988156970654951E-2</v>
      </c>
      <c r="M92">
        <f t="shared" si="34"/>
        <v>3.9590281575233387E-2</v>
      </c>
      <c r="N92">
        <f t="shared" si="35"/>
        <v>6.9372736771935131E-2</v>
      </c>
      <c r="O92">
        <f t="shared" si="36"/>
        <v>5.0460222200624384E-2</v>
      </c>
      <c r="P92">
        <f t="shared" si="37"/>
        <v>-7.9247457124387074E-3</v>
      </c>
      <c r="Q92" s="15">
        <v>2001</v>
      </c>
      <c r="R92">
        <f t="shared" si="38"/>
        <v>1256.2200708807081</v>
      </c>
      <c r="S92">
        <f t="shared" si="39"/>
        <v>8646.936874668103</v>
      </c>
      <c r="T92">
        <f t="shared" si="40"/>
        <v>17.217168069152347</v>
      </c>
      <c r="U92">
        <f t="shared" si="41"/>
        <v>35.873707520469651</v>
      </c>
      <c r="V92">
        <f t="shared" si="42"/>
        <v>130.91173040147504</v>
      </c>
      <c r="W92">
        <f t="shared" si="43"/>
        <v>19.879538183243771</v>
      </c>
      <c r="X92">
        <f t="shared" si="44"/>
        <v>13.396317829457342</v>
      </c>
      <c r="Y92" s="13">
        <f t="shared" si="45"/>
        <v>10.213868693901803</v>
      </c>
      <c r="Z92">
        <f t="shared" si="46"/>
        <v>122.99160176503312</v>
      </c>
      <c r="AA92">
        <f t="shared" si="47"/>
        <v>846.58782424242111</v>
      </c>
      <c r="AB92">
        <f t="shared" si="48"/>
        <v>1.6856656948636757</v>
      </c>
      <c r="AC92">
        <f t="shared" si="49"/>
        <v>3.5122546211983443</v>
      </c>
      <c r="AD92">
        <f t="shared" si="50"/>
        <v>12.817056330441769</v>
      </c>
      <c r="AE92">
        <f t="shared" si="51"/>
        <v>1.9463279565276641</v>
      </c>
      <c r="AF92">
        <f t="shared" si="52"/>
        <v>1.311581167815054</v>
      </c>
    </row>
    <row r="93" spans="1:32">
      <c r="A93" s="3">
        <v>2002</v>
      </c>
      <c r="B93" s="3">
        <v>-0.21966047957912699</v>
      </c>
      <c r="C93" s="3">
        <v>-3.61E-2</v>
      </c>
      <c r="D93" s="3">
        <v>1.6400000000000001E-2</v>
      </c>
      <c r="E93" s="3">
        <v>0.15116400378109299</v>
      </c>
      <c r="F93" s="3">
        <v>0.12056324507730699</v>
      </c>
      <c r="G93" s="3">
        <v>9.5609840161983595E-2</v>
      </c>
      <c r="H93" s="3">
        <v>0.25569620253164599</v>
      </c>
      <c r="I93" s="13">
        <v>2.3769100000000001E-2</v>
      </c>
      <c r="J93">
        <f t="shared" si="31"/>
        <v>-0.23777781491854655</v>
      </c>
      <c r="K93">
        <f t="shared" si="32"/>
        <v>-5.8479104321472491E-2</v>
      </c>
      <c r="L93">
        <f t="shared" si="33"/>
        <v>-7.1980097856049769E-3</v>
      </c>
      <c r="M93">
        <f t="shared" si="34"/>
        <v>0.12443714484163761</v>
      </c>
      <c r="N93">
        <f t="shared" si="35"/>
        <v>9.4546851509101998E-2</v>
      </c>
      <c r="O93">
        <f t="shared" si="36"/>
        <v>7.0172795957588088E-2</v>
      </c>
      <c r="P93">
        <f t="shared" si="37"/>
        <v>0.22654239372105098</v>
      </c>
      <c r="Q93" s="15">
        <v>2002</v>
      </c>
      <c r="R93">
        <f t="shared" si="38"/>
        <v>980.27816765412683</v>
      </c>
      <c r="S93">
        <f t="shared" si="39"/>
        <v>8334.782453492584</v>
      </c>
      <c r="T93">
        <f t="shared" si="40"/>
        <v>17.499529625486446</v>
      </c>
      <c r="U93">
        <f t="shared" si="41"/>
        <v>41.296520779735751</v>
      </c>
      <c r="V93">
        <f t="shared" si="42"/>
        <v>146.69487343736242</v>
      </c>
      <c r="W93">
        <f t="shared" si="43"/>
        <v>21.780217651437756</v>
      </c>
      <c r="X93">
        <f t="shared" si="44"/>
        <v>16.821705426356566</v>
      </c>
      <c r="Y93" s="13">
        <f t="shared" si="45"/>
        <v>10.456643160274025</v>
      </c>
      <c r="Z93">
        <f t="shared" si="46"/>
        <v>93.74692744401149</v>
      </c>
      <c r="AA93">
        <f t="shared" si="47"/>
        <v>797.08012655126015</v>
      </c>
      <c r="AB93">
        <f t="shared" si="48"/>
        <v>1.6735322566967883</v>
      </c>
      <c r="AC93">
        <f t="shared" si="49"/>
        <v>3.9493095582171138</v>
      </c>
      <c r="AD93">
        <f t="shared" si="50"/>
        <v>14.028868652099842</v>
      </c>
      <c r="AE93">
        <f t="shared" si="51"/>
        <v>2.0829072310876295</v>
      </c>
      <c r="AF93">
        <f t="shared" si="52"/>
        <v>1.6087099051313276</v>
      </c>
    </row>
    <row r="94" spans="1:32">
      <c r="A94" s="3">
        <v>2003</v>
      </c>
      <c r="B94" s="3">
        <v>0.28355800050010199</v>
      </c>
      <c r="C94" s="3">
        <v>0.9123</v>
      </c>
      <c r="D94" s="3">
        <v>1.03E-2</v>
      </c>
      <c r="E94" s="3">
        <v>3.7531858817758498E-3</v>
      </c>
      <c r="F94" s="3">
        <v>0.123826413470549</v>
      </c>
      <c r="G94" s="3">
        <v>9.8135287964704193E-2</v>
      </c>
      <c r="H94" s="3">
        <v>0.198876728110599</v>
      </c>
      <c r="I94" s="13">
        <v>1.87949E-2</v>
      </c>
      <c r="J94">
        <f t="shared" si="31"/>
        <v>0.25987870620485237</v>
      </c>
      <c r="K94">
        <f t="shared" si="32"/>
        <v>0.87702156734392767</v>
      </c>
      <c r="L94">
        <f t="shared" si="33"/>
        <v>-8.3381846532604338E-3</v>
      </c>
      <c r="M94">
        <f t="shared" si="34"/>
        <v>-1.4764222041378642E-2</v>
      </c>
      <c r="N94">
        <f t="shared" si="35"/>
        <v>0.1030938744103931</v>
      </c>
      <c r="O94">
        <f t="shared" si="36"/>
        <v>7.7876703117285118E-2</v>
      </c>
      <c r="P94">
        <f t="shared" si="37"/>
        <v>0.17675964819866982</v>
      </c>
      <c r="Q94" s="15">
        <v>2003</v>
      </c>
      <c r="R94">
        <f t="shared" si="38"/>
        <v>1258.2438848080346</v>
      </c>
      <c r="S94">
        <f t="shared" si="39"/>
        <v>15938.604485813868</v>
      </c>
      <c r="T94">
        <f t="shared" si="40"/>
        <v>17.679774780628957</v>
      </c>
      <c r="U94">
        <f t="shared" si="41"/>
        <v>41.451514298492718</v>
      </c>
      <c r="V94">
        <f t="shared" si="42"/>
        <v>164.85957348962711</v>
      </c>
      <c r="W94">
        <f t="shared" si="43"/>
        <v>23.917625582595534</v>
      </c>
      <c r="X94">
        <f t="shared" si="44"/>
        <v>20.167151162790667</v>
      </c>
      <c r="Y94" s="13">
        <f t="shared" si="45"/>
        <v>10.65317472280706</v>
      </c>
      <c r="Z94">
        <f t="shared" si="46"/>
        <v>118.10975765884137</v>
      </c>
      <c r="AA94">
        <f t="shared" si="47"/>
        <v>1496.1365884379425</v>
      </c>
      <c r="AB94">
        <f t="shared" si="48"/>
        <v>1.6595780357172629</v>
      </c>
      <c r="AC94">
        <f t="shared" si="49"/>
        <v>3.8910010749894575</v>
      </c>
      <c r="AD94">
        <f t="shared" si="50"/>
        <v>15.475159075039324</v>
      </c>
      <c r="AE94">
        <f t="shared" si="51"/>
        <v>2.2451171791438873</v>
      </c>
      <c r="AF94">
        <f t="shared" si="52"/>
        <v>1.8930649020160564</v>
      </c>
    </row>
    <row r="95" spans="1:32">
      <c r="A95" s="3">
        <v>2004</v>
      </c>
      <c r="B95" s="3">
        <v>0.107427759440962</v>
      </c>
      <c r="C95" s="3">
        <v>0.17299999999999999</v>
      </c>
      <c r="D95" s="3">
        <v>1.4E-2</v>
      </c>
      <c r="E95" s="3">
        <v>4.4906837022745498E-2</v>
      </c>
      <c r="F95" s="3">
        <v>0.103294582590471</v>
      </c>
      <c r="G95" s="3">
        <v>0.13638284310566001</v>
      </c>
      <c r="H95" s="3">
        <v>4.6486486486486497E-2</v>
      </c>
      <c r="I95" s="13">
        <v>3.2555599999999997E-2</v>
      </c>
      <c r="J95">
        <f t="shared" si="31"/>
        <v>7.2511503923819706E-2</v>
      </c>
      <c r="K95">
        <f t="shared" si="32"/>
        <v>0.13601630749956709</v>
      </c>
      <c r="L95">
        <f t="shared" si="33"/>
        <v>-1.7970557711371668E-2</v>
      </c>
      <c r="M95">
        <f t="shared" si="34"/>
        <v>1.1961813022703572E-2</v>
      </c>
      <c r="N95">
        <f t="shared" si="35"/>
        <v>6.8508642624640265E-2</v>
      </c>
      <c r="O95">
        <f t="shared" si="36"/>
        <v>0.1005536584234883</v>
      </c>
      <c r="P95">
        <f t="shared" si="37"/>
        <v>1.3491657482160283E-2</v>
      </c>
      <c r="Q95" s="15">
        <v>2004</v>
      </c>
      <c r="R95">
        <f t="shared" si="38"/>
        <v>1393.4142061832538</v>
      </c>
      <c r="S95">
        <f t="shared" si="39"/>
        <v>18695.983061859668</v>
      </c>
      <c r="T95">
        <f t="shared" si="40"/>
        <v>17.927291627557764</v>
      </c>
      <c r="U95">
        <f t="shared" si="41"/>
        <v>43.31297069544113</v>
      </c>
      <c r="V95">
        <f t="shared" si="42"/>
        <v>181.88867431928122</v>
      </c>
      <c r="W95">
        <f t="shared" si="43"/>
        <v>27.179579359886578</v>
      </c>
      <c r="X95">
        <f t="shared" si="44"/>
        <v>21.104651162790663</v>
      </c>
      <c r="Y95" s="13">
        <f t="shared" si="45"/>
        <v>10.999995217812877</v>
      </c>
      <c r="Z95">
        <f t="shared" si="46"/>
        <v>126.67407381476185</v>
      </c>
      <c r="AA95">
        <f t="shared" si="47"/>
        <v>1699.6355627122709</v>
      </c>
      <c r="AB95">
        <f t="shared" si="48"/>
        <v>1.6297544928498811</v>
      </c>
      <c r="AC95">
        <f t="shared" si="49"/>
        <v>3.9375445023196196</v>
      </c>
      <c r="AD95">
        <f t="shared" si="50"/>
        <v>16.535341217670648</v>
      </c>
      <c r="AE95">
        <f t="shared" si="51"/>
        <v>2.4708719250962274</v>
      </c>
      <c r="AF95">
        <f t="shared" si="52"/>
        <v>1.9186054852655561</v>
      </c>
    </row>
    <row r="96" spans="1:32">
      <c r="A96" s="3">
        <v>2005</v>
      </c>
      <c r="B96" s="3">
        <v>4.83447752326885E-2</v>
      </c>
      <c r="C96" s="3">
        <v>3.78E-2</v>
      </c>
      <c r="D96" s="3">
        <v>3.2199999999999999E-2</v>
      </c>
      <c r="E96" s="3">
        <v>2.8675329597779499E-2</v>
      </c>
      <c r="F96" s="3">
        <v>5.13263668052188E-2</v>
      </c>
      <c r="G96" s="3">
        <v>0.135096299284065</v>
      </c>
      <c r="H96" s="3">
        <v>0.17768595041322299</v>
      </c>
      <c r="I96" s="13">
        <v>3.4156600000000002E-2</v>
      </c>
      <c r="J96">
        <f t="shared" si="31"/>
        <v>1.371956165312729E-2</v>
      </c>
      <c r="K96">
        <f t="shared" si="32"/>
        <v>3.523064108472545E-3</v>
      </c>
      <c r="L96">
        <f t="shared" si="33"/>
        <v>-1.891976514968819E-3</v>
      </c>
      <c r="M96">
        <f t="shared" si="34"/>
        <v>-5.3002324814447862E-3</v>
      </c>
      <c r="N96">
        <f t="shared" si="35"/>
        <v>1.6602675847370501E-2</v>
      </c>
      <c r="O96">
        <f t="shared" si="36"/>
        <v>9.7605816453779817E-2</v>
      </c>
      <c r="P96">
        <f t="shared" si="37"/>
        <v>0.13878879698995586</v>
      </c>
      <c r="Q96" s="15">
        <v>2005</v>
      </c>
      <c r="R96">
        <f t="shared" si="38"/>
        <v>1460.7785027872183</v>
      </c>
      <c r="S96">
        <f t="shared" si="39"/>
        <v>19402.691221597965</v>
      </c>
      <c r="T96">
        <f t="shared" si="40"/>
        <v>18.504550417965124</v>
      </c>
      <c r="U96">
        <f t="shared" si="41"/>
        <v>44.554984405991867</v>
      </c>
      <c r="V96">
        <f t="shared" si="42"/>
        <v>191.22435913510765</v>
      </c>
      <c r="W96">
        <f t="shared" si="43"/>
        <v>30.851439947504812</v>
      </c>
      <c r="X96">
        <f t="shared" si="44"/>
        <v>24.854651162790656</v>
      </c>
      <c r="Y96" s="13">
        <f t="shared" si="45"/>
        <v>11.375717654469625</v>
      </c>
      <c r="Z96">
        <f t="shared" si="46"/>
        <v>128.4119865803163</v>
      </c>
      <c r="AA96">
        <f t="shared" si="47"/>
        <v>1705.623487760746</v>
      </c>
      <c r="AB96">
        <f t="shared" si="48"/>
        <v>1.6266710356242442</v>
      </c>
      <c r="AC96">
        <f t="shared" si="49"/>
        <v>3.9166746010512909</v>
      </c>
      <c r="AD96">
        <f t="shared" si="50"/>
        <v>16.8098721279333</v>
      </c>
      <c r="AE96">
        <f t="shared" si="51"/>
        <v>2.7120433966979673</v>
      </c>
      <c r="AF96">
        <f t="shared" si="52"/>
        <v>2.1848864324638932</v>
      </c>
    </row>
    <row r="97" spans="1:32">
      <c r="A97" s="3">
        <v>2006</v>
      </c>
      <c r="B97" s="3">
        <v>0.156125579793157</v>
      </c>
      <c r="C97" s="3">
        <v>0.184</v>
      </c>
      <c r="D97" s="3">
        <v>4.8500000000000001E-2</v>
      </c>
      <c r="E97" s="3">
        <v>1.96100124175684E-2</v>
      </c>
      <c r="F97" s="3">
        <v>5.2684144332519202E-2</v>
      </c>
      <c r="G97" s="3">
        <v>1.73284917938126E-2</v>
      </c>
      <c r="H97" s="3">
        <v>0.23196881091617899</v>
      </c>
      <c r="I97" s="13">
        <v>2.5406499999999999E-2</v>
      </c>
      <c r="J97">
        <f t="shared" si="31"/>
        <v>0.12748025275162292</v>
      </c>
      <c r="K97">
        <f t="shared" si="32"/>
        <v>0.15466402836338566</v>
      </c>
      <c r="L97">
        <f t="shared" si="33"/>
        <v>2.2521312279569133E-2</v>
      </c>
      <c r="M97">
        <f t="shared" si="34"/>
        <v>-5.6528679917979838E-3</v>
      </c>
      <c r="N97">
        <f t="shared" si="35"/>
        <v>2.6601786055110054E-2</v>
      </c>
      <c r="O97">
        <f t="shared" si="36"/>
        <v>-7.877859372051375E-3</v>
      </c>
      <c r="P97">
        <f t="shared" si="37"/>
        <v>0.20144431590415998</v>
      </c>
      <c r="Q97" s="15">
        <v>2006</v>
      </c>
      <c r="R97">
        <f t="shared" si="38"/>
        <v>1688.8433934842524</v>
      </c>
      <c r="S97">
        <f t="shared" si="39"/>
        <v>22972.78640637199</v>
      </c>
      <c r="T97">
        <f t="shared" si="40"/>
        <v>19.402021113236433</v>
      </c>
      <c r="U97">
        <f t="shared" si="41"/>
        <v>45.428708203457937</v>
      </c>
      <c r="V97">
        <f t="shared" si="42"/>
        <v>201.29885087167514</v>
      </c>
      <c r="W97">
        <f t="shared" si="43"/>
        <v>31.386048871462449</v>
      </c>
      <c r="X97">
        <f t="shared" si="44"/>
        <v>30.620155038759631</v>
      </c>
      <c r="Y97" s="13">
        <f t="shared" si="45"/>
        <v>11.664734825057906</v>
      </c>
      <c r="Z97">
        <f t="shared" si="46"/>
        <v>144.78197908591304</v>
      </c>
      <c r="AA97">
        <f t="shared" si="47"/>
        <v>1969.4220872490309</v>
      </c>
      <c r="AB97">
        <f t="shared" si="48"/>
        <v>1.663305801993668</v>
      </c>
      <c r="AC97">
        <f t="shared" si="49"/>
        <v>3.89453415656472</v>
      </c>
      <c r="AD97">
        <f t="shared" si="50"/>
        <v>17.257044749894337</v>
      </c>
      <c r="AE97">
        <f t="shared" si="51"/>
        <v>2.6906783002078805</v>
      </c>
      <c r="AF97">
        <f t="shared" si="52"/>
        <v>2.6250193851798627</v>
      </c>
    </row>
    <row r="98" spans="1:32">
      <c r="A98" s="3">
        <v>2007</v>
      </c>
      <c r="B98" s="3">
        <v>5.4847352464217701E-2</v>
      </c>
      <c r="C98" s="3">
        <v>-9.11E-2</v>
      </c>
      <c r="D98" s="3">
        <v>4.48E-2</v>
      </c>
      <c r="E98" s="3">
        <v>0.102099219300128</v>
      </c>
      <c r="F98" s="3">
        <v>4.9049214482201897E-2</v>
      </c>
      <c r="G98" s="3">
        <v>-5.3992544848255601E-2</v>
      </c>
      <c r="H98" s="3">
        <v>0.319224683544304</v>
      </c>
      <c r="I98" s="13">
        <v>4.08127E-2</v>
      </c>
      <c r="J98">
        <f t="shared" si="31"/>
        <v>1.3484320919813622E-2</v>
      </c>
      <c r="K98">
        <f t="shared" si="32"/>
        <v>-0.12674009454342744</v>
      </c>
      <c r="L98">
        <f t="shared" si="33"/>
        <v>3.8309486423445823E-3</v>
      </c>
      <c r="M98">
        <f t="shared" si="34"/>
        <v>5.8883331554397823E-2</v>
      </c>
      <c r="N98">
        <f t="shared" si="35"/>
        <v>7.9135414875336329E-3</v>
      </c>
      <c r="O98">
        <f t="shared" si="36"/>
        <v>-9.1087709487264704E-2</v>
      </c>
      <c r="P98">
        <f t="shared" si="37"/>
        <v>0.26749479857836478</v>
      </c>
      <c r="Q98" s="15">
        <v>2007</v>
      </c>
      <c r="R98">
        <f t="shared" si="38"/>
        <v>1781.4719823435487</v>
      </c>
      <c r="S98">
        <f t="shared" si="39"/>
        <v>20879.965564751503</v>
      </c>
      <c r="T98">
        <f t="shared" si="40"/>
        <v>20.271231659109425</v>
      </c>
      <c r="U98">
        <f t="shared" si="41"/>
        <v>50.06694384484431</v>
      </c>
      <c r="V98">
        <f t="shared" si="42"/>
        <v>211.17240138310072</v>
      </c>
      <c r="W98">
        <f t="shared" si="43"/>
        <v>29.691436220160472</v>
      </c>
      <c r="X98">
        <f t="shared" si="44"/>
        <v>40.394864341085196</v>
      </c>
      <c r="Y98" s="13">
        <f t="shared" si="45"/>
        <v>12.140804148052547</v>
      </c>
      <c r="Z98">
        <f t="shared" si="46"/>
        <v>146.73426575531323</v>
      </c>
      <c r="AA98">
        <f t="shared" si="47"/>
        <v>1719.8173457151747</v>
      </c>
      <c r="AB98">
        <f t="shared" si="48"/>
        <v>1.6696778410976196</v>
      </c>
      <c r="AC98">
        <f t="shared" si="49"/>
        <v>4.1238573025556473</v>
      </c>
      <c r="AD98">
        <f t="shared" si="50"/>
        <v>17.39360908947485</v>
      </c>
      <c r="AE98">
        <f t="shared" si="51"/>
        <v>2.4455905768748578</v>
      </c>
      <c r="AF98">
        <f t="shared" si="52"/>
        <v>3.3271984168828532</v>
      </c>
    </row>
    <row r="99" spans="1:32">
      <c r="A99" s="3">
        <v>2008</v>
      </c>
      <c r="B99" s="3">
        <v>-0.36552344111798202</v>
      </c>
      <c r="C99" s="3">
        <v>-0.44679999999999997</v>
      </c>
      <c r="D99" s="3">
        <v>1.4E-2</v>
      </c>
      <c r="E99" s="3">
        <v>0.20101279926977</v>
      </c>
      <c r="F99" s="3">
        <v>-3.4445066435111402E-2</v>
      </c>
      <c r="G99" s="3">
        <v>-0.119952000738451</v>
      </c>
      <c r="H99" s="3">
        <v>4.3178410794602697E-2</v>
      </c>
      <c r="I99" s="13">
        <v>9.1410000000000005E-4</v>
      </c>
      <c r="J99">
        <f t="shared" si="31"/>
        <v>-0.36610288646946026</v>
      </c>
      <c r="K99">
        <f t="shared" si="32"/>
        <v>-0.44730521829995201</v>
      </c>
      <c r="L99">
        <f t="shared" si="33"/>
        <v>1.3073949103124836E-2</v>
      </c>
      <c r="M99">
        <f t="shared" si="34"/>
        <v>0.19991595609430421</v>
      </c>
      <c r="N99">
        <f t="shared" si="35"/>
        <v>-3.5326874139460528E-2</v>
      </c>
      <c r="O99">
        <f t="shared" si="36"/>
        <v>-0.12075571793668509</v>
      </c>
      <c r="P99">
        <f t="shared" si="37"/>
        <v>4.2225712271015764E-2</v>
      </c>
      <c r="Q99" s="15">
        <v>2008</v>
      </c>
      <c r="R99">
        <f t="shared" si="38"/>
        <v>1130.3022131020621</v>
      </c>
      <c r="S99">
        <f t="shared" si="39"/>
        <v>11550.796950420532</v>
      </c>
      <c r="T99">
        <f t="shared" si="40"/>
        <v>20.555028902336957</v>
      </c>
      <c r="U99">
        <f t="shared" si="41"/>
        <v>60.131040377978842</v>
      </c>
      <c r="V99">
        <f t="shared" si="42"/>
        <v>203.89855398819782</v>
      </c>
      <c r="W99">
        <f t="shared" si="43"/>
        <v>26.129889040754112</v>
      </c>
      <c r="X99">
        <f t="shared" si="44"/>
        <v>42.139050387596818</v>
      </c>
      <c r="Y99" s="13">
        <f t="shared" si="45"/>
        <v>12.151902057124282</v>
      </c>
      <c r="Z99">
        <f t="shared" si="46"/>
        <v>93.014427518316182</v>
      </c>
      <c r="AA99">
        <f t="shared" si="47"/>
        <v>950.53407245400456</v>
      </c>
      <c r="AB99">
        <f t="shared" si="48"/>
        <v>1.6915071242107453</v>
      </c>
      <c r="AC99">
        <f t="shared" si="49"/>
        <v>4.9482821779925379</v>
      </c>
      <c r="AD99">
        <f t="shared" si="50"/>
        <v>16.779147250339996</v>
      </c>
      <c r="AE99">
        <f t="shared" si="51"/>
        <v>2.1502715309851426</v>
      </c>
      <c r="AF99">
        <f t="shared" si="52"/>
        <v>3.4676917399027274</v>
      </c>
    </row>
    <row r="100" spans="1:32">
      <c r="A100" s="3">
        <v>2009</v>
      </c>
      <c r="B100" s="3">
        <v>0.25935233877663999</v>
      </c>
      <c r="C100" s="3">
        <v>0.46939999999999998</v>
      </c>
      <c r="D100" s="3">
        <v>1.5E-3</v>
      </c>
      <c r="E100" s="3">
        <v>-0.11116695313259201</v>
      </c>
      <c r="F100" s="3">
        <v>0.199584668218656</v>
      </c>
      <c r="G100" s="3">
        <v>-3.8539700020977702E-2</v>
      </c>
      <c r="H100" s="3">
        <v>0.250359298649037</v>
      </c>
      <c r="I100" s="13">
        <v>2.7213299999999999E-2</v>
      </c>
      <c r="J100">
        <f t="shared" si="31"/>
        <v>0.22598912881739358</v>
      </c>
      <c r="K100">
        <f t="shared" si="32"/>
        <v>0.43047213271089846</v>
      </c>
      <c r="L100">
        <f t="shared" si="33"/>
        <v>-2.5032094113267414E-2</v>
      </c>
      <c r="M100">
        <f t="shared" si="34"/>
        <v>-0.13471423426136714</v>
      </c>
      <c r="N100">
        <f t="shared" si="35"/>
        <v>0.16780484464001391</v>
      </c>
      <c r="O100">
        <f t="shared" si="36"/>
        <v>-6.4011048163976944E-2</v>
      </c>
      <c r="P100">
        <f t="shared" si="37"/>
        <v>0.21723433550659535</v>
      </c>
      <c r="Q100" s="15">
        <v>2009</v>
      </c>
      <c r="R100">
        <f t="shared" si="38"/>
        <v>1423.4487355944939</v>
      </c>
      <c r="S100">
        <f t="shared" si="39"/>
        <v>16972.74103894793</v>
      </c>
      <c r="T100">
        <f t="shared" si="40"/>
        <v>20.585861445690465</v>
      </c>
      <c r="U100">
        <f t="shared" si="41"/>
        <v>53.446455830466064</v>
      </c>
      <c r="V100">
        <f t="shared" si="42"/>
        <v>244.59357923619598</v>
      </c>
      <c r="W100">
        <f t="shared" si="43"/>
        <v>25.122850955542013</v>
      </c>
      <c r="X100">
        <f t="shared" si="44"/>
        <v>52.688953488371993</v>
      </c>
      <c r="Y100" s="13">
        <f t="shared" si="45"/>
        <v>12.482595413375423</v>
      </c>
      <c r="Z100">
        <f t="shared" si="46"/>
        <v>114.03467696062906</v>
      </c>
      <c r="AA100">
        <f t="shared" si="47"/>
        <v>1359.7125018376555</v>
      </c>
      <c r="AB100">
        <f t="shared" si="48"/>
        <v>1.6491651586842395</v>
      </c>
      <c r="AC100">
        <f t="shared" si="49"/>
        <v>4.2816781334751033</v>
      </c>
      <c r="AD100">
        <f t="shared" si="50"/>
        <v>19.594769447875215</v>
      </c>
      <c r="AE100">
        <f t="shared" si="51"/>
        <v>2.0126303964496239</v>
      </c>
      <c r="AF100">
        <f t="shared" si="52"/>
        <v>4.2209934507622053</v>
      </c>
    </row>
    <row r="101" spans="1:32">
      <c r="A101" s="3">
        <v>2010</v>
      </c>
      <c r="B101" s="3">
        <v>0.148210922787194</v>
      </c>
      <c r="C101" s="3">
        <v>0.27729999999999999</v>
      </c>
      <c r="D101" s="3">
        <v>1.4E-3</v>
      </c>
      <c r="E101" s="3">
        <v>8.4629338803557705E-2</v>
      </c>
      <c r="F101" s="3">
        <v>9.4019293645960594E-2</v>
      </c>
      <c r="G101" s="3">
        <v>-4.11754679030377E-2</v>
      </c>
      <c r="H101" s="3">
        <v>0.29241379310344801</v>
      </c>
      <c r="I101" s="13">
        <v>1.49572E-2</v>
      </c>
      <c r="J101">
        <f t="shared" si="31"/>
        <v>0.1312899921171001</v>
      </c>
      <c r="K101">
        <f t="shared" si="32"/>
        <v>0.25847671212145695</v>
      </c>
      <c r="L101">
        <f t="shared" si="33"/>
        <v>-1.3357410539084801E-2</v>
      </c>
      <c r="M101">
        <f t="shared" si="34"/>
        <v>6.8645395888179028E-2</v>
      </c>
      <c r="N101">
        <f t="shared" si="35"/>
        <v>7.789697304079482E-2</v>
      </c>
      <c r="O101">
        <f t="shared" si="36"/>
        <v>-5.5305453178752462E-2</v>
      </c>
      <c r="P101">
        <f t="shared" si="37"/>
        <v>0.27336777659535594</v>
      </c>
      <c r="Q101" s="15">
        <v>2010</v>
      </c>
      <c r="R101">
        <f t="shared" si="38"/>
        <v>1634.4193862372183</v>
      </c>
      <c r="S101">
        <f t="shared" si="39"/>
        <v>21679.282129048188</v>
      </c>
      <c r="T101">
        <f t="shared" si="40"/>
        <v>20.614681651714434</v>
      </c>
      <c r="U101">
        <f t="shared" si="41"/>
        <v>57.969594048791961</v>
      </c>
      <c r="V101">
        <f t="shared" si="42"/>
        <v>267.59009478632038</v>
      </c>
      <c r="W101">
        <f t="shared" si="43"/>
        <v>24.088405812389293</v>
      </c>
      <c r="X101">
        <f t="shared" si="44"/>
        <v>68.095930232558004</v>
      </c>
      <c r="Y101" s="13">
        <f t="shared" si="45"/>
        <v>12.669300089492362</v>
      </c>
      <c r="Z101">
        <f t="shared" si="46"/>
        <v>129.0062887998661</v>
      </c>
      <c r="AA101">
        <f t="shared" si="47"/>
        <v>1711.1665187430931</v>
      </c>
      <c r="AB101">
        <f t="shared" si="48"/>
        <v>1.6271365826129391</v>
      </c>
      <c r="AC101">
        <f t="shared" si="49"/>
        <v>4.5755956240132614</v>
      </c>
      <c r="AD101">
        <f t="shared" si="50"/>
        <v>21.121142675296941</v>
      </c>
      <c r="AE101">
        <f t="shared" si="51"/>
        <v>1.9013209602926453</v>
      </c>
      <c r="AF101">
        <f t="shared" si="52"/>
        <v>5.3748770454206287</v>
      </c>
    </row>
    <row r="102" spans="1:32">
      <c r="A102" s="3">
        <v>2011</v>
      </c>
      <c r="B102" s="3">
        <v>2.09837473362805E-2</v>
      </c>
      <c r="C102" s="3">
        <v>-0.1404</v>
      </c>
      <c r="D102" s="3">
        <v>5.0000000000000001E-4</v>
      </c>
      <c r="E102" s="3">
        <v>0.16035334999461401</v>
      </c>
      <c r="F102" s="3">
        <v>0.122559515275407</v>
      </c>
      <c r="G102" s="3">
        <v>-3.8854834810063597E-2</v>
      </c>
      <c r="H102" s="3">
        <v>0.120241906794735</v>
      </c>
      <c r="I102" s="13">
        <v>2.96242E-2</v>
      </c>
      <c r="J102">
        <f t="shared" si="31"/>
        <v>-8.3918507973292575E-3</v>
      </c>
      <c r="K102">
        <f t="shared" si="32"/>
        <v>-0.16513228807170616</v>
      </c>
      <c r="L102">
        <f t="shared" si="33"/>
        <v>-2.8286242689322959E-2</v>
      </c>
      <c r="M102">
        <f t="shared" si="34"/>
        <v>0.12696782961648923</v>
      </c>
      <c r="N102">
        <f t="shared" si="35"/>
        <v>9.0261393696269954E-2</v>
      </c>
      <c r="O102">
        <f t="shared" si="36"/>
        <v>-6.6508765829380853E-2</v>
      </c>
      <c r="P102">
        <f t="shared" si="37"/>
        <v>8.8010467114831792E-2</v>
      </c>
      <c r="Q102" s="15">
        <v>2011</v>
      </c>
      <c r="R102">
        <f t="shared" si="38"/>
        <v>1668.715629679539</v>
      </c>
      <c r="S102">
        <f t="shared" si="39"/>
        <v>18635.510918129821</v>
      </c>
      <c r="T102">
        <f t="shared" si="40"/>
        <v>20.624988992540292</v>
      </c>
      <c r="U102">
        <f t="shared" si="41"/>
        <v>67.265212652343592</v>
      </c>
      <c r="V102">
        <f t="shared" si="42"/>
        <v>300.38580709583204</v>
      </c>
      <c r="W102">
        <f t="shared" si="43"/>
        <v>23.152454783711132</v>
      </c>
      <c r="X102">
        <f t="shared" si="44"/>
        <v>76.283914728682021</v>
      </c>
      <c r="Y102" s="13">
        <f t="shared" si="45"/>
        <v>13.044617969203502</v>
      </c>
      <c r="Z102">
        <f t="shared" si="46"/>
        <v>127.92368727234044</v>
      </c>
      <c r="AA102">
        <f t="shared" si="47"/>
        <v>1428.5976762313501</v>
      </c>
      <c r="AB102">
        <f t="shared" si="48"/>
        <v>1.5811110023484738</v>
      </c>
      <c r="AC102">
        <f t="shared" si="49"/>
        <v>5.1565490695969309</v>
      </c>
      <c r="AD102">
        <f t="shared" si="50"/>
        <v>23.027566449627006</v>
      </c>
      <c r="AE102">
        <f t="shared" si="51"/>
        <v>1.7748664497780482</v>
      </c>
      <c r="AF102">
        <f t="shared" si="52"/>
        <v>5.8479224848728855</v>
      </c>
    </row>
    <row r="103" spans="1:32">
      <c r="A103" s="3">
        <v>2012</v>
      </c>
      <c r="B103" s="3">
        <v>0.15890585241730301</v>
      </c>
      <c r="C103" s="3">
        <v>0.18959999999999999</v>
      </c>
      <c r="D103" s="3">
        <v>8.9999999999999998E-4</v>
      </c>
      <c r="E103" s="3">
        <v>2.9715719780189501E-2</v>
      </c>
      <c r="F103" s="3">
        <v>9.3998518520979402E-2</v>
      </c>
      <c r="G103" s="3">
        <v>6.4359805270704604E-2</v>
      </c>
      <c r="H103" s="3">
        <v>5.6843442362654699E-2</v>
      </c>
      <c r="I103" s="13">
        <v>1.7410200000000001E-2</v>
      </c>
      <c r="J103">
        <f t="shared" si="31"/>
        <v>0.13907434033716487</v>
      </c>
      <c r="K103">
        <f t="shared" si="32"/>
        <v>0.16924324131997104</v>
      </c>
      <c r="L103">
        <f t="shared" si="33"/>
        <v>-1.6227672968090943E-2</v>
      </c>
      <c r="M103">
        <f t="shared" si="34"/>
        <v>1.2094944379552613E-2</v>
      </c>
      <c r="N103">
        <f t="shared" si="35"/>
        <v>7.52777183882955E-2</v>
      </c>
      <c r="O103">
        <f t="shared" si="36"/>
        <v>4.6146190858617889E-2</v>
      </c>
      <c r="P103">
        <f t="shared" si="37"/>
        <v>3.8758449996525196E-2</v>
      </c>
      <c r="Q103" s="15">
        <v>2012</v>
      </c>
      <c r="R103">
        <f t="shared" si="38"/>
        <v>1933.8843092558427</v>
      </c>
      <c r="S103">
        <f t="shared" si="39"/>
        <v>22168.803788207235</v>
      </c>
      <c r="T103">
        <f t="shared" si="40"/>
        <v>20.643551482633576</v>
      </c>
      <c r="U103">
        <f t="shared" si="41"/>
        <v>69.264046862475496</v>
      </c>
      <c r="V103">
        <f t="shared" si="42"/>
        <v>328.62162794756898</v>
      </c>
      <c r="W103">
        <f t="shared" si="43"/>
        <v>24.642542265129574</v>
      </c>
      <c r="X103">
        <f t="shared" si="44"/>
        <v>80.62015503875952</v>
      </c>
      <c r="Y103" s="13">
        <f t="shared" si="45"/>
        <v>13.271727376970929</v>
      </c>
      <c r="Z103">
        <f t="shared" si="46"/>
        <v>145.71458969323896</v>
      </c>
      <c r="AA103">
        <f t="shared" si="47"/>
        <v>1670.3781774989222</v>
      </c>
      <c r="AB103">
        <f t="shared" si="48"/>
        <v>1.5554532500761122</v>
      </c>
      <c r="AC103">
        <f t="shared" si="49"/>
        <v>5.2189172437841398</v>
      </c>
      <c r="AD103">
        <f t="shared" si="50"/>
        <v>24.761029111989792</v>
      </c>
      <c r="AE103">
        <f t="shared" si="51"/>
        <v>1.8567697757180635</v>
      </c>
      <c r="AF103">
        <f t="shared" si="52"/>
        <v>6.0745788960863871</v>
      </c>
    </row>
    <row r="104" spans="1:32">
      <c r="A104" s="3">
        <v>2013</v>
      </c>
      <c r="B104" s="3">
        <v>0.32145085858125499</v>
      </c>
      <c r="C104" s="3">
        <v>0.503</v>
      </c>
      <c r="D104" s="3">
        <v>5.9999999999999995E-4</v>
      </c>
      <c r="E104" s="3">
        <v>-9.1045687943472606E-2</v>
      </c>
      <c r="F104" s="3">
        <v>-1.12525057643467E-2</v>
      </c>
      <c r="G104" s="3">
        <v>0.10718679836787701</v>
      </c>
      <c r="H104" s="3">
        <v>-0.27614182692307698</v>
      </c>
      <c r="I104" s="13">
        <v>1.50174E-2</v>
      </c>
      <c r="J104">
        <f t="shared" si="31"/>
        <v>0.30189970987813114</v>
      </c>
      <c r="K104">
        <f t="shared" si="32"/>
        <v>0.48076279283488138</v>
      </c>
      <c r="L104">
        <f t="shared" si="33"/>
        <v>-1.4204091476658428E-2</v>
      </c>
      <c r="M104">
        <f t="shared" si="34"/>
        <v>-0.10449386182293288</v>
      </c>
      <c r="N104">
        <f t="shared" si="35"/>
        <v>-2.5881236877660124E-2</v>
      </c>
      <c r="O104">
        <f t="shared" si="36"/>
        <v>9.0805732362693486E-2</v>
      </c>
      <c r="P104">
        <f t="shared" si="37"/>
        <v>-0.28685146375133763</v>
      </c>
      <c r="Q104" s="15">
        <v>2013</v>
      </c>
      <c r="R104">
        <f t="shared" si="38"/>
        <v>2555.5330808629506</v>
      </c>
      <c r="S104">
        <f t="shared" si="39"/>
        <v>33319.71209367548</v>
      </c>
      <c r="T104">
        <f t="shared" si="40"/>
        <v>20.655937613523154</v>
      </c>
      <c r="U104">
        <f t="shared" si="41"/>
        <v>62.957854066132491</v>
      </c>
      <c r="V104">
        <f t="shared" si="42"/>
        <v>324.9238111848</v>
      </c>
      <c r="W104">
        <f t="shared" si="43"/>
        <v>27.283897474173902</v>
      </c>
      <c r="X104">
        <f t="shared" si="44"/>
        <v>58.35755813953476</v>
      </c>
      <c r="Y104" s="13">
        <f t="shared" si="45"/>
        <v>13.471034215681854</v>
      </c>
      <c r="Z104">
        <f t="shared" si="46"/>
        <v>189.70578204663872</v>
      </c>
      <c r="AA104">
        <f t="shared" si="47"/>
        <v>2473.4338552037434</v>
      </c>
      <c r="AB104">
        <f t="shared" si="48"/>
        <v>1.5333594498243655</v>
      </c>
      <c r="AC104">
        <f t="shared" si="49"/>
        <v>4.6735724264468379</v>
      </c>
      <c r="AD104">
        <f t="shared" si="50"/>
        <v>24.120183052207746</v>
      </c>
      <c r="AE104">
        <f t="shared" si="51"/>
        <v>2.0253751150310562</v>
      </c>
      <c r="AF104">
        <f t="shared" si="52"/>
        <v>4.3320770480710227</v>
      </c>
    </row>
    <row r="105" spans="1:32">
      <c r="A105" s="3">
        <v>2014</v>
      </c>
      <c r="B105" s="3">
        <v>0.13524421649462201</v>
      </c>
      <c r="C105" s="3">
        <v>1.5299999999999999E-2</v>
      </c>
      <c r="D105" s="3">
        <v>2.9999999999999997E-4</v>
      </c>
      <c r="E105" s="3">
        <v>0.107461804520048</v>
      </c>
      <c r="F105" s="3">
        <v>0.10746402616714899</v>
      </c>
      <c r="G105" s="3">
        <v>4.5033619829107002E-2</v>
      </c>
      <c r="H105" s="3">
        <v>1.2453300124533101E-3</v>
      </c>
      <c r="I105" s="13">
        <v>7.5649000000000003E-3</v>
      </c>
      <c r="J105">
        <f t="shared" si="31"/>
        <v>0.12672068716826282</v>
      </c>
      <c r="K105">
        <f t="shared" si="32"/>
        <v>7.6770240805331741E-3</v>
      </c>
      <c r="L105">
        <f t="shared" si="33"/>
        <v>-7.210354390074526E-3</v>
      </c>
      <c r="M105">
        <f t="shared" si="34"/>
        <v>9.9146868375474373E-2</v>
      </c>
      <c r="N105">
        <f t="shared" si="35"/>
        <v>9.9149073342222421E-2</v>
      </c>
      <c r="O105">
        <f t="shared" si="36"/>
        <v>3.7187400860338629E-2</v>
      </c>
      <c r="P105">
        <f t="shared" si="37"/>
        <v>-6.2721220117400774E-3</v>
      </c>
      <c r="Q105" s="15">
        <v>2014</v>
      </c>
      <c r="R105">
        <f t="shared" si="38"/>
        <v>2901.1541501103475</v>
      </c>
      <c r="S105">
        <f t="shared" si="39"/>
        <v>33829.503688708719</v>
      </c>
      <c r="T105">
        <f t="shared" si="40"/>
        <v>20.662134394807211</v>
      </c>
      <c r="U105">
        <f t="shared" si="41"/>
        <v>69.723418672788924</v>
      </c>
      <c r="V105">
        <f t="shared" si="42"/>
        <v>359.84143213229311</v>
      </c>
      <c r="W105">
        <f t="shared" si="43"/>
        <v>28.512590140482182</v>
      </c>
      <c r="X105">
        <f t="shared" si="44"/>
        <v>58.430232558139409</v>
      </c>
      <c r="Y105" s="13">
        <f t="shared" si="45"/>
        <v>13.572941242420066</v>
      </c>
      <c r="Z105">
        <f t="shared" si="46"/>
        <v>213.74542910738148</v>
      </c>
      <c r="AA105">
        <f t="shared" si="47"/>
        <v>2492.422466471749</v>
      </c>
      <c r="AB105">
        <f t="shared" si="48"/>
        <v>1.5223033847837619</v>
      </c>
      <c r="AC105">
        <f t="shared" si="49"/>
        <v>5.136942496655009</v>
      </c>
      <c r="AD105">
        <f t="shared" si="50"/>
        <v>26.511676850678924</v>
      </c>
      <c r="AE105">
        <f t="shared" si="51"/>
        <v>2.1006935513262706</v>
      </c>
      <c r="AF105">
        <f t="shared" si="52"/>
        <v>4.3049057322612621</v>
      </c>
    </row>
    <row r="106" spans="1:32">
      <c r="A106" s="3">
        <v>2015</v>
      </c>
      <c r="B106" s="3">
        <v>1.3788916411676099E-2</v>
      </c>
      <c r="C106" s="3">
        <v>-9.1200000000000003E-2</v>
      </c>
      <c r="D106" s="3">
        <v>5.0000000000000001E-4</v>
      </c>
      <c r="E106" s="3">
        <v>1.28429967097922E-2</v>
      </c>
      <c r="F106" s="3">
        <v>-1.5008531794429601E-2</v>
      </c>
      <c r="G106" s="3">
        <v>5.1948286012946501E-2</v>
      </c>
      <c r="H106" s="3">
        <v>-0.12106135986733001</v>
      </c>
      <c r="I106" s="13">
        <v>7.2951999999999999E-3</v>
      </c>
      <c r="J106">
        <f t="shared" si="31"/>
        <v>6.4466865440003084E-3</v>
      </c>
      <c r="K106">
        <f t="shared" si="32"/>
        <v>-9.7781861762073333E-2</v>
      </c>
      <c r="L106">
        <f t="shared" si="33"/>
        <v>-6.7459866779867508E-3</v>
      </c>
      <c r="M106">
        <f t="shared" si="34"/>
        <v>5.5076175383265997E-3</v>
      </c>
      <c r="N106">
        <f t="shared" si="35"/>
        <v>-2.2142200016866554E-2</v>
      </c>
      <c r="O106">
        <f t="shared" si="36"/>
        <v>4.4329692043550396E-2</v>
      </c>
      <c r="P106">
        <f t="shared" si="37"/>
        <v>-0.12742695474705926</v>
      </c>
      <c r="Q106" s="15">
        <v>2015</v>
      </c>
      <c r="R106">
        <f t="shared" si="38"/>
        <v>2941.1579221836059</v>
      </c>
      <c r="S106">
        <f t="shared" si="39"/>
        <v>30744.252952298484</v>
      </c>
      <c r="T106">
        <f t="shared" si="40"/>
        <v>20.672465462004613</v>
      </c>
      <c r="U106">
        <f t="shared" si="41"/>
        <v>70.618876309399027</v>
      </c>
      <c r="V106">
        <f t="shared" si="42"/>
        <v>354.44074055718249</v>
      </c>
      <c r="W106">
        <f t="shared" si="43"/>
        <v>29.993770328069871</v>
      </c>
      <c r="X106">
        <f t="shared" si="44"/>
        <v>51.356589147286712</v>
      </c>
      <c r="Y106" s="13">
        <f t="shared" si="45"/>
        <v>13.671958563371769</v>
      </c>
      <c r="Z106">
        <f t="shared" si="46"/>
        <v>215.1233788890496</v>
      </c>
      <c r="AA106">
        <f t="shared" si="47"/>
        <v>2248.7087574025227</v>
      </c>
      <c r="AB106">
        <f t="shared" si="48"/>
        <v>1.5120339464301564</v>
      </c>
      <c r="AC106">
        <f t="shared" si="49"/>
        <v>5.1652348112429616</v>
      </c>
      <c r="AD106">
        <f t="shared" si="50"/>
        <v>25.924649999068663</v>
      </c>
      <c r="AE106">
        <f t="shared" si="51"/>
        <v>2.193816649534436</v>
      </c>
      <c r="AF106">
        <f t="shared" si="52"/>
        <v>3.7563447043260503</v>
      </c>
    </row>
    <row r="107" spans="1:32">
      <c r="A107" s="3">
        <v>2016</v>
      </c>
      <c r="B107" s="3">
        <v>0.117730808747982</v>
      </c>
      <c r="C107" s="3">
        <v>0.17019999999999999</v>
      </c>
      <c r="D107" s="3">
        <v>3.2000000000000002E-3</v>
      </c>
      <c r="E107" s="3">
        <v>6.9055046987477903E-3</v>
      </c>
      <c r="F107" s="3">
        <v>0.115244739105062</v>
      </c>
      <c r="G107" s="3">
        <v>5.3055093917225203E-2</v>
      </c>
      <c r="H107" s="3">
        <v>8.1037735849056602E-2</v>
      </c>
      <c r="I107" s="13">
        <v>2.0746199999999999E-2</v>
      </c>
      <c r="J107">
        <f t="shared" si="31"/>
        <v>9.5013440900374654E-2</v>
      </c>
      <c r="K107">
        <f t="shared" si="32"/>
        <v>0.14641621982036279</v>
      </c>
      <c r="L107">
        <f t="shared" si="33"/>
        <v>-1.7189581504197613E-2</v>
      </c>
      <c r="M107">
        <f t="shared" si="34"/>
        <v>-1.3559389494912847E-2</v>
      </c>
      <c r="N107">
        <f t="shared" si="35"/>
        <v>9.2577899486730397E-2</v>
      </c>
      <c r="O107">
        <f t="shared" si="36"/>
        <v>3.1652230414597873E-2</v>
      </c>
      <c r="P107">
        <f t="shared" si="37"/>
        <v>5.9066137938163864E-2</v>
      </c>
      <c r="Q107" s="15">
        <v>2016</v>
      </c>
      <c r="R107">
        <f t="shared" si="38"/>
        <v>3287.4228230178164</v>
      </c>
      <c r="S107">
        <f t="shared" si="39"/>
        <v>35976.924804779686</v>
      </c>
      <c r="T107">
        <f t="shared" si="40"/>
        <v>20.738617351483029</v>
      </c>
      <c r="U107">
        <f t="shared" si="41"/>
        <v>71.106535291573877</v>
      </c>
      <c r="V107">
        <f t="shared" si="42"/>
        <v>395.28817123089993</v>
      </c>
      <c r="W107">
        <f t="shared" si="43"/>
        <v>31.585092629757302</v>
      </c>
      <c r="X107">
        <f t="shared" si="44"/>
        <v>55.51841085271306</v>
      </c>
      <c r="Y107" s="13">
        <f t="shared" si="45"/>
        <v>13.955599750119193</v>
      </c>
      <c r="Z107">
        <f t="shared" si="46"/>
        <v>235.56299133541322</v>
      </c>
      <c r="AA107">
        <f t="shared" si="47"/>
        <v>2577.956193138345</v>
      </c>
      <c r="AB107">
        <f t="shared" si="48"/>
        <v>1.4860427156708818</v>
      </c>
      <c r="AC107">
        <f t="shared" si="49"/>
        <v>5.0951973806046356</v>
      </c>
      <c r="AD107">
        <f t="shared" si="50"/>
        <v>28.324699640911106</v>
      </c>
      <c r="AE107">
        <f t="shared" si="51"/>
        <v>2.263255839612881</v>
      </c>
      <c r="AF107">
        <f t="shared" si="52"/>
        <v>3.9782174787750639</v>
      </c>
    </row>
    <row r="108" spans="1:32">
      <c r="A108" s="3">
        <v>2017</v>
      </c>
      <c r="B108" s="3">
        <v>0.21605481434499299</v>
      </c>
      <c r="C108" s="3">
        <v>0.15129999999999999</v>
      </c>
      <c r="D108" s="3">
        <v>9.4999999999999998E-3</v>
      </c>
      <c r="E108" s="3">
        <v>2.8017162707789499E-2</v>
      </c>
      <c r="F108" s="3">
        <v>9.1512861973051501E-2</v>
      </c>
      <c r="G108" s="3">
        <v>6.2069189927930597E-2</v>
      </c>
      <c r="H108" s="3">
        <v>0.126625359979056</v>
      </c>
      <c r="I108" s="13">
        <v>2.10908E-2</v>
      </c>
      <c r="J108">
        <f t="shared" si="31"/>
        <v>0.19093700025991125</v>
      </c>
      <c r="K108">
        <f t="shared" si="32"/>
        <v>0.12751970735609408</v>
      </c>
      <c r="L108">
        <f t="shared" si="33"/>
        <v>-1.1351390101644241E-2</v>
      </c>
      <c r="M108">
        <f t="shared" si="34"/>
        <v>6.7832975361148086E-3</v>
      </c>
      <c r="N108">
        <f t="shared" si="35"/>
        <v>6.8967482591216669E-2</v>
      </c>
      <c r="O108">
        <f t="shared" si="36"/>
        <v>4.0131974480556082E-2</v>
      </c>
      <c r="P108">
        <f t="shared" si="37"/>
        <v>0.10335472612137529</v>
      </c>
      <c r="Q108" s="15">
        <v>2017</v>
      </c>
      <c r="R108">
        <f t="shared" si="38"/>
        <v>3997.6863507184235</v>
      </c>
      <c r="S108">
        <f t="shared" si="39"/>
        <v>41420.23352774285</v>
      </c>
      <c r="T108">
        <f t="shared" si="40"/>
        <v>20.935634216322118</v>
      </c>
      <c r="U108">
        <f t="shared" si="41"/>
        <v>73.09873866042507</v>
      </c>
      <c r="V108">
        <f t="shared" si="42"/>
        <v>431.4621230843332</v>
      </c>
      <c r="W108">
        <f t="shared" si="43"/>
        <v>33.545553743084987</v>
      </c>
      <c r="X108">
        <f t="shared" si="44"/>
        <v>62.54844961240299</v>
      </c>
      <c r="Y108" s="13">
        <f t="shared" si="45"/>
        <v>14.249934513329007</v>
      </c>
      <c r="Z108">
        <f t="shared" si="46"/>
        <v>280.54068227324848</v>
      </c>
      <c r="AA108">
        <f t="shared" si="47"/>
        <v>2906.6964124641772</v>
      </c>
      <c r="AB108">
        <f t="shared" si="48"/>
        <v>1.4691740650975949</v>
      </c>
      <c r="AC108">
        <f t="shared" si="49"/>
        <v>5.1297596204425098</v>
      </c>
      <c r="AD108">
        <f t="shared" si="50"/>
        <v>30.278182870297087</v>
      </c>
      <c r="AE108">
        <f t="shared" si="51"/>
        <v>2.3540847652111947</v>
      </c>
      <c r="AF108">
        <f t="shared" si="52"/>
        <v>4.3893850567451285</v>
      </c>
    </row>
    <row r="109" spans="1:32">
      <c r="A109" s="3">
        <v>2018</v>
      </c>
      <c r="B109" s="3">
        <v>-4.2268692890885397E-2</v>
      </c>
      <c r="C109" s="3">
        <v>-0.16209999999999999</v>
      </c>
      <c r="D109" s="3">
        <v>1.9699999999999999E-2</v>
      </c>
      <c r="E109" s="3">
        <v>-1.66923857134026E-4</v>
      </c>
      <c r="F109" s="3">
        <v>-3.1827246355492798E-2</v>
      </c>
      <c r="G109" s="3">
        <v>4.5175555056266498E-2</v>
      </c>
      <c r="H109" s="3">
        <v>-9.2951200619674195E-3</v>
      </c>
      <c r="I109" s="13">
        <v>1.91016E-2</v>
      </c>
      <c r="J109">
        <f t="shared" si="31"/>
        <v>-6.0219994641246173E-2</v>
      </c>
      <c r="K109">
        <f t="shared" si="32"/>
        <v>-0.17780523551331878</v>
      </c>
      <c r="L109">
        <f t="shared" si="33"/>
        <v>5.8718384899012909E-4</v>
      </c>
      <c r="M109">
        <f t="shared" si="34"/>
        <v>-1.8907362972577051E-2</v>
      </c>
      <c r="N109">
        <f t="shared" si="35"/>
        <v>-4.9974258067588949E-2</v>
      </c>
      <c r="O109">
        <f t="shared" si="36"/>
        <v>2.5585236110184206E-2</v>
      </c>
      <c r="P109">
        <f t="shared" si="37"/>
        <v>-2.7864464212368441E-2</v>
      </c>
      <c r="Q109" s="15">
        <v>2018</v>
      </c>
      <c r="R109">
        <f t="shared" si="38"/>
        <v>3828.7093740858218</v>
      </c>
      <c r="S109">
        <f t="shared" si="39"/>
        <v>34706.013672895737</v>
      </c>
      <c r="T109">
        <f t="shared" si="40"/>
        <v>21.348066210383664</v>
      </c>
      <c r="U109">
        <f t="shared" si="41"/>
        <v>73.086536737016246</v>
      </c>
      <c r="V109">
        <f t="shared" si="42"/>
        <v>417.72987179986416</v>
      </c>
      <c r="W109">
        <f t="shared" si="43"/>
        <v>35.060992753098667</v>
      </c>
      <c r="X109">
        <f t="shared" si="44"/>
        <v>61.967054263565785</v>
      </c>
      <c r="Y109" s="13">
        <f t="shared" si="45"/>
        <v>14.522131062428812</v>
      </c>
      <c r="Z109">
        <f t="shared" si="46"/>
        <v>263.64652389010189</v>
      </c>
      <c r="AA109">
        <f t="shared" si="47"/>
        <v>2389.8705722802652</v>
      </c>
      <c r="AB109">
        <f t="shared" si="48"/>
        <v>1.4700367403799754</v>
      </c>
      <c r="AC109">
        <f t="shared" si="49"/>
        <v>5.0327693933367348</v>
      </c>
      <c r="AD109">
        <f t="shared" si="50"/>
        <v>28.765053145719211</v>
      </c>
      <c r="AE109">
        <f t="shared" si="51"/>
        <v>2.414314579752511</v>
      </c>
      <c r="AF109">
        <f t="shared" si="52"/>
        <v>4.2670771939171495</v>
      </c>
    </row>
    <row r="110" spans="1:32">
      <c r="A110" s="3">
        <v>2019</v>
      </c>
      <c r="B110" s="3">
        <v>0.312116799968088</v>
      </c>
      <c r="C110" s="3">
        <v>0.1192</v>
      </c>
      <c r="D110" s="3">
        <v>2.1100000000000001E-2</v>
      </c>
      <c r="E110" s="3">
        <v>9.6356307415483899E-2</v>
      </c>
      <c r="F110" s="3">
        <v>0.15247765775278499</v>
      </c>
      <c r="G110" s="3">
        <v>3.6852107893669897E-2</v>
      </c>
      <c r="H110" s="3">
        <v>0.190774042220485</v>
      </c>
      <c r="I110" s="13">
        <v>2.2851300000000001E-2</v>
      </c>
      <c r="J110">
        <f t="shared" si="31"/>
        <v>0.28280308190260695</v>
      </c>
      <c r="K110">
        <f t="shared" si="32"/>
        <v>9.419619450060826E-2</v>
      </c>
      <c r="L110">
        <f t="shared" si="33"/>
        <v>-1.7121745849078952E-3</v>
      </c>
      <c r="M110">
        <f t="shared" si="34"/>
        <v>7.1862847918836195E-2</v>
      </c>
      <c r="N110">
        <f t="shared" si="35"/>
        <v>0.12673040328812704</v>
      </c>
      <c r="O110">
        <f t="shared" si="36"/>
        <v>1.3688018868109076E-2</v>
      </c>
      <c r="P110">
        <f t="shared" si="37"/>
        <v>0.16417121650085895</v>
      </c>
      <c r="Q110" s="15">
        <v>2019</v>
      </c>
      <c r="R110">
        <f t="shared" si="38"/>
        <v>5023.7138919333102</v>
      </c>
      <c r="S110">
        <f t="shared" si="39"/>
        <v>38842.970502704906</v>
      </c>
      <c r="T110">
        <f t="shared" si="40"/>
        <v>21.798510407422757</v>
      </c>
      <c r="U110">
        <f t="shared" si="41"/>
        <v>80.128885538781233</v>
      </c>
      <c r="V110">
        <f t="shared" si="42"/>
        <v>481.42434422527856</v>
      </c>
      <c r="W110">
        <f t="shared" si="43"/>
        <v>36.353064240895037</v>
      </c>
      <c r="X110">
        <f t="shared" si="44"/>
        <v>73.788759689922372</v>
      </c>
      <c r="Y110" s="13">
        <f t="shared" si="45"/>
        <v>14.85398063597569</v>
      </c>
      <c r="Z110">
        <f t="shared" si="46"/>
        <v>338.20657337913195</v>
      </c>
      <c r="AA110">
        <f t="shared" si="47"/>
        <v>2614.9872855380568</v>
      </c>
      <c r="AB110">
        <f t="shared" si="48"/>
        <v>1.467519780834216</v>
      </c>
      <c r="AC110">
        <f t="shared" si="49"/>
        <v>5.394438534860666</v>
      </c>
      <c r="AD110">
        <f t="shared" si="50"/>
        <v>32.410459931480617</v>
      </c>
      <c r="AE110">
        <f t="shared" si="51"/>
        <v>2.4473617632737139</v>
      </c>
      <c r="AF110">
        <f t="shared" si="52"/>
        <v>4.9676084477455991</v>
      </c>
    </row>
    <row r="111" spans="1:32">
      <c r="A111" s="3">
        <v>2020</v>
      </c>
      <c r="B111" s="3">
        <v>0.180232018274225</v>
      </c>
      <c r="C111" s="3">
        <v>0.34160000000000001</v>
      </c>
      <c r="D111" s="3">
        <v>3.5999999999999999E-3</v>
      </c>
      <c r="E111" s="3">
        <v>0.113318976466141</v>
      </c>
      <c r="F111" s="3">
        <v>0.106011874728804</v>
      </c>
      <c r="G111" s="3">
        <v>0.10426620677957001</v>
      </c>
      <c r="H111" s="3">
        <v>0.24169402495075501</v>
      </c>
      <c r="I111" s="13">
        <v>1.36201E-2</v>
      </c>
      <c r="J111">
        <f t="shared" si="31"/>
        <v>0.16437313967454376</v>
      </c>
      <c r="K111">
        <f t="shared" si="32"/>
        <v>0.32357280602466348</v>
      </c>
      <c r="L111">
        <f t="shared" si="33"/>
        <v>-9.8854590590695662E-3</v>
      </c>
      <c r="M111">
        <f t="shared" si="34"/>
        <v>9.8359214133718342E-2</v>
      </c>
      <c r="N111">
        <f t="shared" si="35"/>
        <v>9.1150298547556421E-2</v>
      </c>
      <c r="O111">
        <f t="shared" si="36"/>
        <v>8.9428087287900082E-2</v>
      </c>
      <c r="P111">
        <f t="shared" si="37"/>
        <v>0.22500927610921984</v>
      </c>
      <c r="Q111" s="15">
        <v>2020</v>
      </c>
      <c r="R111">
        <f t="shared" si="38"/>
        <v>5929.1479859087121</v>
      </c>
      <c r="S111">
        <f t="shared" si="39"/>
        <v>52111.729226428906</v>
      </c>
      <c r="T111">
        <f t="shared" si="40"/>
        <v>21.87698504488948</v>
      </c>
      <c r="U111">
        <f t="shared" si="41"/>
        <v>89.20900883340849</v>
      </c>
      <c r="V111">
        <f t="shared" si="42"/>
        <v>532.46104149668531</v>
      </c>
      <c r="W111">
        <f t="shared" si="43"/>
        <v>40.143460354107198</v>
      </c>
      <c r="X111">
        <f t="shared" si="44"/>
        <v>91.623062015503749</v>
      </c>
      <c r="Y111" s="13">
        <f t="shared" si="45"/>
        <v>15.056293337635744</v>
      </c>
      <c r="Z111">
        <f t="shared" si="46"/>
        <v>393.79864970402883</v>
      </c>
      <c r="AA111">
        <f t="shared" si="47"/>
        <v>3461.1260592384237</v>
      </c>
      <c r="AB111">
        <f t="shared" si="48"/>
        <v>1.4530126741224045</v>
      </c>
      <c r="AC111">
        <f t="shared" si="49"/>
        <v>5.9250312698422087</v>
      </c>
      <c r="AD111">
        <f t="shared" si="50"/>
        <v>35.364683030298693</v>
      </c>
      <c r="AE111">
        <f t="shared" si="51"/>
        <v>2.6662246446648248</v>
      </c>
      <c r="AF111">
        <f t="shared" si="52"/>
        <v>6.085366428566882</v>
      </c>
    </row>
    <row r="112" spans="1:32">
      <c r="A112" s="3">
        <v>2021</v>
      </c>
      <c r="B112" s="3">
        <v>0.28468851751964203</v>
      </c>
      <c r="C112" s="3">
        <v>0.22409999999999999</v>
      </c>
      <c r="D112" s="3">
        <v>4.0000000000000002E-4</v>
      </c>
      <c r="E112" s="3">
        <v>-4.4160344486044799E-2</v>
      </c>
      <c r="F112" s="3">
        <v>1.0160995657765799E-2</v>
      </c>
      <c r="G112" s="3">
        <v>0.18864623603608199</v>
      </c>
      <c r="H112" s="3">
        <v>-3.7544286394162199E-2</v>
      </c>
      <c r="I112" s="13">
        <v>7.0363999999999996E-2</v>
      </c>
      <c r="J112">
        <f t="shared" si="31"/>
        <v>0.20023517001659438</v>
      </c>
      <c r="K112">
        <f t="shared" si="32"/>
        <v>0.14362964374736067</v>
      </c>
      <c r="L112">
        <f t="shared" si="33"/>
        <v>-6.536467967906244E-2</v>
      </c>
      <c r="M112">
        <f t="shared" si="34"/>
        <v>-0.10699569911361441</v>
      </c>
      <c r="N112">
        <f t="shared" si="35"/>
        <v>-5.6245356105244747E-2</v>
      </c>
      <c r="O112">
        <f t="shared" si="36"/>
        <v>0.11050655294468235</v>
      </c>
      <c r="P112">
        <f t="shared" si="37"/>
        <v>-0.10081456999129472</v>
      </c>
      <c r="Q112" s="15">
        <v>2021</v>
      </c>
      <c r="R112">
        <f t="shared" si="38"/>
        <v>7617.1083361716355</v>
      </c>
      <c r="S112">
        <f t="shared" si="39"/>
        <v>63789.967746071619</v>
      </c>
      <c r="T112">
        <f t="shared" si="40"/>
        <v>21.885735838907436</v>
      </c>
      <c r="U112">
        <f t="shared" si="41"/>
        <v>85.26950827206656</v>
      </c>
      <c r="V112">
        <f t="shared" si="42"/>
        <v>537.87137582726257</v>
      </c>
      <c r="W112">
        <f t="shared" si="43"/>
        <v>47.716373051373211</v>
      </c>
      <c r="X112">
        <f t="shared" si="44"/>
        <v>88.183139534883594</v>
      </c>
      <c r="Y112" s="13">
        <f t="shared" si="45"/>
        <v>16.115714362045146</v>
      </c>
      <c r="Z112">
        <f t="shared" si="46"/>
        <v>472.65098927982029</v>
      </c>
      <c r="AA112">
        <f t="shared" si="47"/>
        <v>3958.2463620915451</v>
      </c>
      <c r="AB112">
        <f t="shared" si="48"/>
        <v>1.3580369661087757</v>
      </c>
      <c r="AC112">
        <f t="shared" si="49"/>
        <v>5.2910784068554149</v>
      </c>
      <c r="AD112">
        <f t="shared" si="50"/>
        <v>33.375583839710437</v>
      </c>
      <c r="AE112">
        <f t="shared" si="51"/>
        <v>2.9608599395228947</v>
      </c>
      <c r="AF112">
        <f t="shared" si="52"/>
        <v>5.4718728288314509</v>
      </c>
    </row>
    <row r="113" spans="1:32">
      <c r="A113" s="3">
        <v>2022</v>
      </c>
      <c r="B113" s="3">
        <v>-0.18037505927178599</v>
      </c>
      <c r="C113" s="3">
        <v>-0.22900000000000001</v>
      </c>
      <c r="D113" s="3">
        <v>2.0899999999999998E-2</v>
      </c>
      <c r="E113" s="3">
        <v>-0.17828171538250701</v>
      </c>
      <c r="F113" s="3">
        <v>-0.152281348677685</v>
      </c>
      <c r="G113" s="3">
        <v>5.6518430235059203E-2</v>
      </c>
      <c r="H113" s="3">
        <v>5.4942036151859304E-3</v>
      </c>
      <c r="I113" s="13">
        <v>6.4544000000000004E-2</v>
      </c>
      <c r="J113">
        <f t="shared" si="31"/>
        <v>-0.23006945628530712</v>
      </c>
      <c r="K113">
        <f t="shared" si="32"/>
        <v>-0.27574623500766532</v>
      </c>
      <c r="L113">
        <f t="shared" si="33"/>
        <v>-4.099783569302913E-2</v>
      </c>
      <c r="M113">
        <f t="shared" si="34"/>
        <v>-0.22810303320718264</v>
      </c>
      <c r="N113">
        <f t="shared" si="35"/>
        <v>-0.20367908576600405</v>
      </c>
      <c r="O113">
        <f t="shared" si="36"/>
        <v>-7.538974213316502E-3</v>
      </c>
      <c r="P113">
        <f t="shared" si="37"/>
        <v>-5.546956855218204E-2</v>
      </c>
      <c r="Q113" s="15">
        <v>2022</v>
      </c>
      <c r="R113">
        <f t="shared" si="38"/>
        <v>6243.1719685550615</v>
      </c>
      <c r="S113">
        <f t="shared" si="39"/>
        <v>49182.065132221222</v>
      </c>
      <c r="T113">
        <f t="shared" si="40"/>
        <v>22.3431477179406</v>
      </c>
      <c r="U113">
        <f t="shared" si="41"/>
        <v>70.067514067499658</v>
      </c>
      <c r="V113">
        <f t="shared" si="42"/>
        <v>455.96359730116501</v>
      </c>
      <c r="W113">
        <f t="shared" si="43"/>
        <v>50.413227552747308</v>
      </c>
      <c r="X113">
        <f t="shared" si="44"/>
        <v>88.667635658914591</v>
      </c>
      <c r="Y113" s="13">
        <f t="shared" si="45"/>
        <v>17.155887029828989</v>
      </c>
      <c r="Z113">
        <f t="shared" si="46"/>
        <v>363.90843316349947</v>
      </c>
      <c r="AA113">
        <f t="shared" si="47"/>
        <v>2866.7748305120135</v>
      </c>
      <c r="AB113">
        <f t="shared" si="48"/>
        <v>1.3023603897071883</v>
      </c>
      <c r="AC113">
        <f t="shared" si="49"/>
        <v>4.0841673733146671</v>
      </c>
      <c r="AD113">
        <f t="shared" si="50"/>
        <v>26.577675436331596</v>
      </c>
      <c r="AE113">
        <f t="shared" si="51"/>
        <v>2.9385380927895897</v>
      </c>
      <c r="AF113">
        <f t="shared" si="52"/>
        <v>5.1683504038437631</v>
      </c>
    </row>
    <row r="114" spans="1:32">
      <c r="A114" s="3">
        <v>2023</v>
      </c>
      <c r="B114" s="3">
        <v>0.26060684985024102</v>
      </c>
      <c r="C114" s="3">
        <v>5.1900000000000002E-2</v>
      </c>
      <c r="D114" s="3">
        <v>5.28E-2</v>
      </c>
      <c r="E114" s="3">
        <v>3.8800000000000001E-2</v>
      </c>
      <c r="F114" s="3">
        <v>8.7356722013658406E-2</v>
      </c>
      <c r="G114" s="3">
        <v>5.6784049363252299E-2</v>
      </c>
      <c r="H114" s="3">
        <v>0.13262116824217299</v>
      </c>
      <c r="I114" s="13">
        <v>3.3521200000000001E-2</v>
      </c>
      <c r="J114">
        <f t="shared" si="31"/>
        <v>0.21972035972773563</v>
      </c>
      <c r="K114">
        <f t="shared" si="32"/>
        <v>1.7782702473834112E-2</v>
      </c>
      <c r="L114">
        <f t="shared" si="33"/>
        <v>1.8653511896998338E-2</v>
      </c>
      <c r="M114">
        <f t="shared" si="34"/>
        <v>5.1075875366659142E-3</v>
      </c>
      <c r="N114">
        <f t="shared" si="35"/>
        <v>5.2089422078287706E-2</v>
      </c>
      <c r="O114">
        <f t="shared" si="36"/>
        <v>2.2508342705744495E-2</v>
      </c>
      <c r="P114">
        <f t="shared" si="37"/>
        <v>9.5885762422844328E-2</v>
      </c>
      <c r="Q114" s="15">
        <v>2023</v>
      </c>
      <c r="R114">
        <f t="shared" si="38"/>
        <v>7870.1853483535242</v>
      </c>
      <c r="S114">
        <f t="shared" si="39"/>
        <v>51734.614312583508</v>
      </c>
      <c r="T114">
        <f t="shared" si="40"/>
        <v>23.522865917447863</v>
      </c>
      <c r="U114">
        <f t="shared" si="41"/>
        <v>72.78613361331864</v>
      </c>
      <c r="V114">
        <f t="shared" si="42"/>
        <v>495.79508251895055</v>
      </c>
      <c r="W114">
        <f t="shared" si="43"/>
        <v>53.275894754663383</v>
      </c>
      <c r="X114">
        <f t="shared" si="44"/>
        <v>100.42684108527119</v>
      </c>
      <c r="Y114" s="13">
        <f t="shared" si="45"/>
        <v>17.730972950133292</v>
      </c>
      <c r="Z114">
        <f t="shared" si="46"/>
        <v>443.86652500614025</v>
      </c>
      <c r="AA114">
        <f t="shared" si="47"/>
        <v>2917.7538343824849</v>
      </c>
      <c r="AB114">
        <f t="shared" si="48"/>
        <v>1.3266539847307708</v>
      </c>
      <c r="AC114">
        <f t="shared" si="49"/>
        <v>4.1050276156882672</v>
      </c>
      <c r="AD114">
        <f t="shared" si="50"/>
        <v>27.96209118999441</v>
      </c>
      <c r="AE114">
        <f t="shared" si="51"/>
        <v>3.0046797152359823</v>
      </c>
      <c r="AF114">
        <f t="shared" si="52"/>
        <v>5.6639216227847378</v>
      </c>
    </row>
    <row r="115" spans="1:32">
      <c r="A115" s="3">
        <v>2024</v>
      </c>
      <c r="B115" s="3">
        <v>0.24878611262526701</v>
      </c>
      <c r="C115" s="3">
        <v>8.6999999999999994E-2</v>
      </c>
      <c r="D115" s="3">
        <v>5.1799999999999999E-2</v>
      </c>
      <c r="E115" s="3">
        <v>-1.63718014366298E-2</v>
      </c>
      <c r="F115" s="3">
        <v>1.73635560377851E-2</v>
      </c>
      <c r="G115" s="3">
        <v>3.9634107131377501E-2</v>
      </c>
      <c r="H115" s="3">
        <v>0.259570341710046</v>
      </c>
      <c r="I115" s="13">
        <v>2.8880599999999999E-2</v>
      </c>
      <c r="J115">
        <f t="shared" si="31"/>
        <v>0.21373278165150264</v>
      </c>
      <c r="K115">
        <f t="shared" si="32"/>
        <v>5.6487992873031134E-2</v>
      </c>
      <c r="L115">
        <f t="shared" si="33"/>
        <v>2.2276054189378242E-2</v>
      </c>
      <c r="M115">
        <f t="shared" si="34"/>
        <v>-4.3982169978352983E-2</v>
      </c>
      <c r="N115">
        <f t="shared" si="35"/>
        <v>-1.119376141625656E-2</v>
      </c>
      <c r="O115">
        <f t="shared" si="36"/>
        <v>1.0451657006048614E-2</v>
      </c>
      <c r="P115">
        <f t="shared" si="37"/>
        <v>0.22421429824806299</v>
      </c>
      <c r="Q115" s="15">
        <v>2024</v>
      </c>
      <c r="R115">
        <f t="shared" si="38"/>
        <v>9828.1781668107305</v>
      </c>
      <c r="S115">
        <f t="shared" si="39"/>
        <v>56235.525757778269</v>
      </c>
      <c r="T115">
        <f t="shared" si="40"/>
        <v>24.741350371971663</v>
      </c>
      <c r="U115">
        <f t="shared" si="41"/>
        <v>71.594493486461388</v>
      </c>
      <c r="V115">
        <f t="shared" si="42"/>
        <v>504.40384821752667</v>
      </c>
      <c r="W115">
        <f t="shared" si="43"/>
        <v>55.387437274889706</v>
      </c>
      <c r="X115">
        <f t="shared" si="44"/>
        <v>126.49467054263553</v>
      </c>
      <c r="Y115" s="13">
        <f t="shared" si="45"/>
        <v>18.24305408751691</v>
      </c>
      <c r="Z115">
        <f t="shared" si="46"/>
        <v>538.73535207768884</v>
      </c>
      <c r="AA115">
        <f t="shared" si="47"/>
        <v>3082.5718921843418</v>
      </c>
      <c r="AB115">
        <f t="shared" si="48"/>
        <v>1.3562066007851881</v>
      </c>
      <c r="AC115">
        <f t="shared" si="49"/>
        <v>3.9244795933292327</v>
      </c>
      <c r="AD115">
        <f t="shared" si="50"/>
        <v>27.649090212514004</v>
      </c>
      <c r="AE115">
        <f t="shared" si="51"/>
        <v>3.0360835970326607</v>
      </c>
      <c r="AF115">
        <f t="shared" si="52"/>
        <v>6.9338538347694483</v>
      </c>
    </row>
    <row r="116" spans="1:32">
      <c r="A116" s="3">
        <v>2025</v>
      </c>
      <c r="B116" s="3">
        <v>0.17723658237597401</v>
      </c>
      <c r="C116" s="3">
        <v>0.1653</v>
      </c>
      <c r="D116" s="3">
        <v>4.2099999999999999E-2</v>
      </c>
      <c r="E116" s="3">
        <v>7.7954808707674003E-2</v>
      </c>
      <c r="F116" s="3">
        <v>6.9627320847848104E-2</v>
      </c>
      <c r="G116" s="3">
        <v>1.57570659384501E-2</v>
      </c>
      <c r="H116" s="3">
        <v>0.662157917919452</v>
      </c>
      <c r="I116" s="13">
        <v>2.7350800000000001E-2</v>
      </c>
      <c r="J116">
        <f t="shared" si="31"/>
        <v>0.14589542576496167</v>
      </c>
      <c r="K116">
        <f t="shared" si="32"/>
        <v>0.13427662683476763</v>
      </c>
      <c r="L116">
        <f t="shared" si="33"/>
        <v>1.4356537221755214E-2</v>
      </c>
      <c r="M116">
        <f t="shared" si="34"/>
        <v>4.9256795933457199E-2</v>
      </c>
      <c r="N116">
        <f t="shared" si="35"/>
        <v>4.1151007862015684E-2</v>
      </c>
      <c r="O116">
        <f t="shared" si="36"/>
        <v>-1.1285078146189113E-2</v>
      </c>
      <c r="P116">
        <f t="shared" si="37"/>
        <v>0.61790687068083461</v>
      </c>
      <c r="Q116" s="15">
        <v>2025</v>
      </c>
      <c r="R116">
        <f t="shared" si="38"/>
        <v>11570.09087607843</v>
      </c>
      <c r="S116">
        <f t="shared" si="39"/>
        <v>65531.258165539017</v>
      </c>
      <c r="T116">
        <f t="shared" si="40"/>
        <v>25.78296122263167</v>
      </c>
      <c r="U116">
        <f t="shared" si="41"/>
        <v>77.175628530721298</v>
      </c>
      <c r="V116">
        <f t="shared" si="42"/>
        <v>539.52413679425774</v>
      </c>
      <c r="W116">
        <f t="shared" si="43"/>
        <v>56.260180776191909</v>
      </c>
      <c r="X116">
        <f t="shared" si="44"/>
        <v>210.25411821705413</v>
      </c>
      <c r="Y116" s="13">
        <f t="shared" si="45"/>
        <v>18.742016211253766</v>
      </c>
      <c r="Z116">
        <f t="shared" si="46"/>
        <v>617.33437564369979</v>
      </c>
      <c r="AA116">
        <f t="shared" si="47"/>
        <v>3496.4892478425222</v>
      </c>
      <c r="AB116">
        <f t="shared" si="48"/>
        <v>1.3756770313297506</v>
      </c>
      <c r="AC116">
        <f t="shared" si="49"/>
        <v>4.1177868838028671</v>
      </c>
      <c r="AD116">
        <f t="shared" si="50"/>
        <v>28.786878141226747</v>
      </c>
      <c r="AE116">
        <f t="shared" si="51"/>
        <v>3.0018211563817845</v>
      </c>
      <c r="AF116">
        <f t="shared" si="52"/>
        <v>11.218329759570143</v>
      </c>
    </row>
  </sheetData>
  <mergeCells count="6">
    <mergeCell ref="B17:H17"/>
    <mergeCell ref="J17:P17"/>
    <mergeCell ref="R17:X17"/>
    <mergeCell ref="Z17:AF17"/>
    <mergeCell ref="B2:H2"/>
    <mergeCell ref="J2:P2"/>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1416B-0DF2-499D-B189-C076982D7787}">
  <dimension ref="A1:C99"/>
  <sheetViews>
    <sheetView workbookViewId="0">
      <selection activeCell="D4" sqref="D4"/>
    </sheetView>
  </sheetViews>
  <sheetFormatPr defaultRowHeight="14.25"/>
  <cols>
    <col min="3" max="3" width="12" customWidth="1"/>
  </cols>
  <sheetData>
    <row r="1" spans="1:3">
      <c r="A1" s="1" t="s">
        <v>0</v>
      </c>
      <c r="B1" s="1" t="s">
        <v>1</v>
      </c>
      <c r="C1" s="1" t="s">
        <v>67</v>
      </c>
    </row>
    <row r="2" spans="1:3">
      <c r="A2" s="3">
        <v>1928</v>
      </c>
      <c r="B2">
        <v>1.4381115515288789</v>
      </c>
      <c r="C2">
        <v>1.4549315790346244</v>
      </c>
    </row>
    <row r="3" spans="1:3">
      <c r="A3" s="3">
        <v>1929</v>
      </c>
      <c r="B3">
        <v>1.3187778227633069</v>
      </c>
      <c r="C3">
        <v>1.3264450825239174</v>
      </c>
    </row>
    <row r="4" spans="1:3">
      <c r="A4" s="3">
        <v>1930</v>
      </c>
      <c r="B4">
        <v>0.98745287812797244</v>
      </c>
      <c r="C4">
        <v>1.0610518210658035</v>
      </c>
    </row>
    <row r="5" spans="1:3">
      <c r="A5" s="3">
        <v>1931</v>
      </c>
      <c r="B5">
        <v>0.55457773989527259</v>
      </c>
      <c r="C5">
        <v>0.65713661747480112</v>
      </c>
    </row>
    <row r="6" spans="1:3">
      <c r="A6" s="3">
        <v>1932</v>
      </c>
      <c r="B6">
        <v>0.50664911000008706</v>
      </c>
      <c r="C6">
        <v>0.66908618994871938</v>
      </c>
    </row>
    <row r="7" spans="1:3">
      <c r="A7" s="3">
        <v>1933</v>
      </c>
      <c r="B7">
        <v>0.75988361031728369</v>
      </c>
      <c r="C7">
        <v>0.99590799448676404</v>
      </c>
    </row>
    <row r="8" spans="1:3">
      <c r="A8" s="3">
        <v>1934</v>
      </c>
      <c r="B8">
        <v>0.75085189438723365</v>
      </c>
      <c r="C8">
        <v>0.96938336168513228</v>
      </c>
    </row>
    <row r="9" spans="1:3">
      <c r="A9" s="3">
        <v>1935</v>
      </c>
      <c r="B9">
        <v>1.1018032313054875</v>
      </c>
      <c r="C9">
        <v>1.3812460646489029</v>
      </c>
    </row>
    <row r="10" spans="1:3">
      <c r="A10" s="3">
        <v>1936</v>
      </c>
      <c r="B10">
        <v>1.4537567579101442</v>
      </c>
      <c r="C10">
        <v>1.7964278918430332</v>
      </c>
    </row>
    <row r="11" spans="1:3">
      <c r="A11" s="3">
        <v>1937</v>
      </c>
      <c r="B11">
        <v>0.94004667561917865</v>
      </c>
      <c r="C11">
        <v>1.1293615984604413</v>
      </c>
    </row>
    <row r="12" spans="1:3">
      <c r="A12" s="3">
        <v>1938</v>
      </c>
      <c r="B12">
        <v>1.2153172913465566</v>
      </c>
      <c r="C12">
        <v>1.501784929481786</v>
      </c>
    </row>
    <row r="13" spans="1:3">
      <c r="A13" s="3">
        <v>1939</v>
      </c>
      <c r="B13">
        <v>1.2019783979098748</v>
      </c>
      <c r="C13">
        <v>1.4853018684064541</v>
      </c>
    </row>
    <row r="14" spans="1:3">
      <c r="A14" s="3">
        <v>1940</v>
      </c>
      <c r="B14">
        <v>1.0736927676790187</v>
      </c>
      <c r="C14">
        <v>1.3173676579957327</v>
      </c>
    </row>
    <row r="15" spans="1:3">
      <c r="A15" s="3">
        <v>1941</v>
      </c>
      <c r="B15">
        <v>0.93656657282615952</v>
      </c>
      <c r="C15">
        <v>1.0453290728666556</v>
      </c>
    </row>
    <row r="16" spans="1:3">
      <c r="A16" s="3">
        <v>1942</v>
      </c>
      <c r="B16">
        <v>1.1161416273305258</v>
      </c>
      <c r="C16">
        <v>1.1425590841672337</v>
      </c>
    </row>
    <row r="17" spans="1:3">
      <c r="A17" s="3">
        <v>1943</v>
      </c>
      <c r="B17">
        <v>1.3958613420800159</v>
      </c>
      <c r="C17">
        <v>1.3878390316803502</v>
      </c>
    </row>
    <row r="18" spans="1:3">
      <c r="A18" s="3">
        <v>1944</v>
      </c>
      <c r="B18">
        <v>1.6615032047534233</v>
      </c>
      <c r="C18">
        <v>1.6148316372840121</v>
      </c>
    </row>
    <row r="19" spans="1:3">
      <c r="A19" s="3">
        <v>1945</v>
      </c>
      <c r="B19">
        <v>2.2566716689959101</v>
      </c>
      <c r="C19">
        <v>2.1450778647136595</v>
      </c>
    </row>
    <row r="20" spans="1:3">
      <c r="A20" s="3">
        <v>1946</v>
      </c>
      <c r="B20">
        <v>2.0664534862054889</v>
      </c>
      <c r="C20">
        <v>1.6627740577106596</v>
      </c>
    </row>
    <row r="21" spans="1:3">
      <c r="A21" s="3">
        <v>1947</v>
      </c>
      <c r="B21">
        <v>2.1739090674881743</v>
      </c>
      <c r="C21">
        <v>1.6072061280435377</v>
      </c>
    </row>
    <row r="22" spans="1:3">
      <c r="A22" s="3">
        <v>1948</v>
      </c>
      <c r="B22">
        <v>2.2979213442269764</v>
      </c>
      <c r="C22">
        <v>1.6495450929650286</v>
      </c>
    </row>
    <row r="23" spans="1:3">
      <c r="A23" s="3">
        <v>1949</v>
      </c>
      <c r="B23">
        <v>2.7185150279480563</v>
      </c>
      <c r="C23">
        <v>1.9928096434949616</v>
      </c>
    </row>
    <row r="24" spans="1:3">
      <c r="A24" s="3">
        <v>1950</v>
      </c>
      <c r="B24">
        <v>3.5559682354110911</v>
      </c>
      <c r="C24">
        <v>2.4607299722304226</v>
      </c>
    </row>
    <row r="25" spans="1:3">
      <c r="A25" s="3">
        <v>1951</v>
      </c>
      <c r="B25">
        <v>4.3979668599085695</v>
      </c>
      <c r="C25">
        <v>2.8711254805009236</v>
      </c>
    </row>
    <row r="26" spans="1:3">
      <c r="A26" s="3">
        <v>1952</v>
      </c>
      <c r="B26">
        <v>5.1962413250918651</v>
      </c>
      <c r="C26">
        <v>3.366852828671099</v>
      </c>
    </row>
    <row r="27" spans="1:3">
      <c r="A27" s="3">
        <v>1953</v>
      </c>
      <c r="B27">
        <v>5.1334600909864454</v>
      </c>
      <c r="C27">
        <v>3.3014445525670628</v>
      </c>
    </row>
    <row r="28" spans="1:3">
      <c r="A28" s="3">
        <v>1954</v>
      </c>
      <c r="B28">
        <v>7.8317772094125067</v>
      </c>
      <c r="C28">
        <v>5.0745220221230243</v>
      </c>
    </row>
    <row r="29" spans="1:3">
      <c r="A29" s="3">
        <v>1955</v>
      </c>
      <c r="B29">
        <v>10.384727616197905</v>
      </c>
      <c r="C29">
        <v>6.7035739101622482</v>
      </c>
    </row>
    <row r="30" spans="1:3">
      <c r="A30" s="3">
        <v>1956</v>
      </c>
      <c r="B30">
        <v>11.1573006602201</v>
      </c>
      <c r="C30">
        <v>6.9935254567944884</v>
      </c>
    </row>
    <row r="31" spans="1:3">
      <c r="A31" s="3">
        <v>1957</v>
      </c>
      <c r="B31">
        <v>9.9905415428605249</v>
      </c>
      <c r="C31">
        <v>6.0857877102242863</v>
      </c>
    </row>
    <row r="32" spans="1:3">
      <c r="A32" s="3">
        <v>1958</v>
      </c>
      <c r="B32">
        <v>14.358401808531237</v>
      </c>
      <c r="C32">
        <v>8.59516826346578</v>
      </c>
    </row>
    <row r="33" spans="1:3">
      <c r="A33" s="3">
        <v>1959</v>
      </c>
      <c r="B33">
        <v>16.089516371948243</v>
      </c>
      <c r="C33">
        <v>9.4676413797747205</v>
      </c>
    </row>
    <row r="34" spans="1:3">
      <c r="A34" s="3">
        <v>1960</v>
      </c>
      <c r="B34">
        <v>16.143663276511315</v>
      </c>
      <c r="C34">
        <v>9.3719936145673159</v>
      </c>
    </row>
    <row r="35" spans="1:3">
      <c r="A35" s="3">
        <v>1961</v>
      </c>
      <c r="B35">
        <v>20.443965961043951</v>
      </c>
      <c r="C35">
        <v>11.789355292961785</v>
      </c>
    </row>
    <row r="36" spans="1:3">
      <c r="A36" s="3">
        <v>1962</v>
      </c>
      <c r="B36">
        <v>18.642553972252927</v>
      </c>
      <c r="C36">
        <v>10.609086769475903</v>
      </c>
    </row>
    <row r="37" spans="1:3">
      <c r="A37" s="3">
        <v>1963</v>
      </c>
      <c r="B37">
        <v>22.857994686007363</v>
      </c>
      <c r="C37">
        <v>12.797519808451202</v>
      </c>
    </row>
    <row r="38" spans="1:3">
      <c r="A38" s="3">
        <v>1964</v>
      </c>
      <c r="B38">
        <v>26.610238718383325</v>
      </c>
      <c r="C38">
        <v>14.755038781126828</v>
      </c>
    </row>
    <row r="39" spans="1:3">
      <c r="A39" s="3">
        <v>1965</v>
      </c>
      <c r="B39">
        <v>29.909706741017342</v>
      </c>
      <c r="C39">
        <v>16.271635254059628</v>
      </c>
    </row>
    <row r="40" spans="1:3">
      <c r="A40" s="3">
        <v>1966</v>
      </c>
      <c r="B40">
        <v>26.927423569857034</v>
      </c>
      <c r="C40">
        <v>14.159407067726303</v>
      </c>
    </row>
    <row r="41" spans="1:3">
      <c r="A41" s="3">
        <v>1967</v>
      </c>
      <c r="B41">
        <v>33.336949185039664</v>
      </c>
      <c r="C41">
        <v>17.01266435614399</v>
      </c>
    </row>
    <row r="42" spans="1:3">
      <c r="A42" s="3">
        <v>1968</v>
      </c>
      <c r="B42">
        <v>36.942294451635888</v>
      </c>
      <c r="C42">
        <v>18.002868455427063</v>
      </c>
    </row>
    <row r="43" spans="1:3">
      <c r="A43" s="3">
        <v>1969</v>
      </c>
      <c r="B43">
        <v>33.897742881722124</v>
      </c>
      <c r="C43">
        <v>15.555201429652204</v>
      </c>
    </row>
    <row r="44" spans="1:3">
      <c r="A44" s="3">
        <v>1970</v>
      </c>
      <c r="B44">
        <v>35.104890625432844</v>
      </c>
      <c r="C44">
        <v>15.259164953420104</v>
      </c>
    </row>
    <row r="45" spans="1:3">
      <c r="A45" s="3">
        <v>1971</v>
      </c>
      <c r="B45">
        <v>40.097209883373885</v>
      </c>
      <c r="C45">
        <v>16.877905640425876</v>
      </c>
    </row>
    <row r="46" spans="1:3">
      <c r="A46" s="3">
        <v>1972</v>
      </c>
      <c r="B46">
        <v>47.617587115819937</v>
      </c>
      <c r="C46">
        <v>19.383163579784377</v>
      </c>
    </row>
    <row r="47" spans="1:3">
      <c r="A47" s="3">
        <v>1973</v>
      </c>
      <c r="B47">
        <v>40.804440162682916</v>
      </c>
      <c r="C47">
        <v>15.279588684526972</v>
      </c>
    </row>
    <row r="48" spans="1:3">
      <c r="A48" s="3">
        <v>1974</v>
      </c>
      <c r="B48">
        <v>30.235361494891819</v>
      </c>
      <c r="C48">
        <v>10.078456645654267</v>
      </c>
    </row>
    <row r="49" spans="1:3">
      <c r="A49" s="3">
        <v>1975</v>
      </c>
      <c r="B49">
        <v>41.420974934477535</v>
      </c>
      <c r="C49">
        <v>12.911406141987376</v>
      </c>
    </row>
    <row r="50" spans="1:3">
      <c r="A50" s="3">
        <v>1976</v>
      </c>
      <c r="B50">
        <v>51.292007057775741</v>
      </c>
      <c r="C50">
        <v>15.246597583635101</v>
      </c>
    </row>
    <row r="51" spans="1:3">
      <c r="A51" s="3">
        <v>1977</v>
      </c>
      <c r="B51">
        <v>47.711976750535179</v>
      </c>
      <c r="C51">
        <v>13.291746284594142</v>
      </c>
    </row>
    <row r="52" spans="1:3">
      <c r="A52" s="3">
        <v>1978</v>
      </c>
      <c r="B52">
        <v>50.817684777098421</v>
      </c>
      <c r="C52">
        <v>12.985911910163477</v>
      </c>
    </row>
    <row r="53" spans="1:3">
      <c r="A53" s="3">
        <v>1979</v>
      </c>
      <c r="B53">
        <v>60.228860912752637</v>
      </c>
      <c r="C53">
        <v>13.584871873578184</v>
      </c>
    </row>
    <row r="54" spans="1:3">
      <c r="A54" s="3">
        <v>1980</v>
      </c>
      <c r="B54">
        <v>79.342637789341495</v>
      </c>
      <c r="C54">
        <v>15.905308221508719</v>
      </c>
    </row>
    <row r="55" spans="1:3">
      <c r="A55" s="3">
        <v>1981</v>
      </c>
      <c r="B55">
        <v>75.611637327829754</v>
      </c>
      <c r="C55">
        <v>13.915763998196862</v>
      </c>
    </row>
    <row r="56" spans="1:3">
      <c r="A56" s="3">
        <v>1982</v>
      </c>
      <c r="B56">
        <v>91.050819200356017</v>
      </c>
      <c r="C56">
        <v>16.139136478779527</v>
      </c>
    </row>
    <row r="57" spans="1:3">
      <c r="A57" s="3">
        <v>1983</v>
      </c>
      <c r="B57">
        <v>111.38898259597264</v>
      </c>
      <c r="C57">
        <v>19.023002334432178</v>
      </c>
    </row>
    <row r="58" spans="1:3">
      <c r="A58" s="3">
        <v>1984</v>
      </c>
      <c r="B58">
        <v>118.23510763827117</v>
      </c>
      <c r="C58">
        <v>19.425148075969119</v>
      </c>
    </row>
    <row r="59" spans="1:3">
      <c r="A59" s="3">
        <v>1985</v>
      </c>
      <c r="B59">
        <v>155.16602025374496</v>
      </c>
      <c r="C59">
        <v>24.559680885439125</v>
      </c>
    </row>
    <row r="60" spans="1:3">
      <c r="A60" s="3">
        <v>1986</v>
      </c>
      <c r="B60">
        <v>183.86332207529975</v>
      </c>
      <c r="C60">
        <v>28.785850556264254</v>
      </c>
    </row>
    <row r="61" spans="1:3">
      <c r="A61" s="3">
        <v>1987</v>
      </c>
      <c r="B61">
        <v>194.55078518894334</v>
      </c>
      <c r="C61">
        <v>29.165768020793465</v>
      </c>
    </row>
    <row r="62" spans="1:3">
      <c r="A62" s="3">
        <v>1988</v>
      </c>
      <c r="B62">
        <v>226.72402365298581</v>
      </c>
      <c r="C62">
        <v>32.55043034001605</v>
      </c>
    </row>
    <row r="63" spans="1:3">
      <c r="A63" s="3">
        <v>1989</v>
      </c>
      <c r="B63">
        <v>298.08582644967163</v>
      </c>
      <c r="C63">
        <v>40.89521474950562</v>
      </c>
    </row>
    <row r="64" spans="1:3">
      <c r="A64" s="3">
        <v>1990</v>
      </c>
      <c r="B64">
        <v>288.95113053319881</v>
      </c>
      <c r="C64">
        <v>37.360661549576967</v>
      </c>
    </row>
    <row r="65" spans="1:3">
      <c r="A65" s="3">
        <v>1991</v>
      </c>
      <c r="B65">
        <v>376.31505158637327</v>
      </c>
      <c r="C65">
        <v>47.209953791211575</v>
      </c>
    </row>
    <row r="66" spans="1:3">
      <c r="A66" s="3">
        <v>1992</v>
      </c>
      <c r="B66">
        <v>404.5150778713778</v>
      </c>
      <c r="C66">
        <v>49.317219380257846</v>
      </c>
    </row>
    <row r="67" spans="1:3">
      <c r="A67" s="3">
        <v>1993</v>
      </c>
      <c r="B67">
        <v>444.83330392392327</v>
      </c>
      <c r="C67">
        <v>52.782025555427687</v>
      </c>
    </row>
    <row r="68" spans="1:3">
      <c r="A68" s="3">
        <v>1994</v>
      </c>
      <c r="B68">
        <v>450.73144068086742</v>
      </c>
      <c r="C68">
        <v>52.088556547167755</v>
      </c>
    </row>
    <row r="69" spans="1:3">
      <c r="A69" s="3">
        <v>1995</v>
      </c>
      <c r="B69">
        <v>618.38189655869894</v>
      </c>
      <c r="C69">
        <v>69.693882283120402</v>
      </c>
    </row>
    <row r="70" spans="1:3">
      <c r="A70" s="3">
        <v>1996</v>
      </c>
      <c r="B70">
        <v>758.63688438399527</v>
      </c>
      <c r="C70">
        <v>82.751718736313023</v>
      </c>
    </row>
    <row r="71" spans="1:3">
      <c r="A71" s="3">
        <v>1997</v>
      </c>
      <c r="B71">
        <v>1009.7734069068349</v>
      </c>
      <c r="C71">
        <v>108.30183028531557</v>
      </c>
    </row>
    <row r="72" spans="1:3">
      <c r="A72" s="3">
        <v>1998</v>
      </c>
      <c r="B72">
        <v>1295.9225231742419</v>
      </c>
      <c r="C72">
        <v>136.78747504108043</v>
      </c>
    </row>
    <row r="73" spans="1:3">
      <c r="A73" s="3">
        <v>1999</v>
      </c>
      <c r="B73">
        <v>1566.58049072466</v>
      </c>
      <c r="C73">
        <v>161.03299202588985</v>
      </c>
    </row>
    <row r="74" spans="1:3">
      <c r="A74" s="3">
        <v>2000</v>
      </c>
      <c r="B74">
        <v>1425.089777014153</v>
      </c>
      <c r="C74">
        <v>141.69001222485778</v>
      </c>
    </row>
    <row r="75" spans="1:3">
      <c r="A75" s="3">
        <v>2001</v>
      </c>
      <c r="B75">
        <v>1256.2200708807081</v>
      </c>
      <c r="C75">
        <v>122.99160176503312</v>
      </c>
    </row>
    <row r="76" spans="1:3">
      <c r="A76" s="3">
        <v>2002</v>
      </c>
      <c r="B76">
        <v>980.27816765412683</v>
      </c>
      <c r="C76">
        <v>93.74692744401149</v>
      </c>
    </row>
    <row r="77" spans="1:3">
      <c r="A77" s="3">
        <v>2003</v>
      </c>
      <c r="B77">
        <v>1258.2438848080346</v>
      </c>
      <c r="C77">
        <v>118.10975765884137</v>
      </c>
    </row>
    <row r="78" spans="1:3">
      <c r="A78" s="3">
        <v>2004</v>
      </c>
      <c r="B78">
        <v>1393.4142061832538</v>
      </c>
      <c r="C78">
        <v>126.67407381476185</v>
      </c>
    </row>
    <row r="79" spans="1:3">
      <c r="A79" s="3">
        <v>2005</v>
      </c>
      <c r="B79">
        <v>1460.7785027872183</v>
      </c>
      <c r="C79">
        <v>128.4119865803163</v>
      </c>
    </row>
    <row r="80" spans="1:3">
      <c r="A80" s="3">
        <v>2006</v>
      </c>
      <c r="B80">
        <v>1688.8433934842524</v>
      </c>
      <c r="C80">
        <v>144.78197908591304</v>
      </c>
    </row>
    <row r="81" spans="1:3">
      <c r="A81" s="3">
        <v>2007</v>
      </c>
      <c r="B81">
        <v>1781.4719823435487</v>
      </c>
      <c r="C81">
        <v>146.73426575531323</v>
      </c>
    </row>
    <row r="82" spans="1:3">
      <c r="A82" s="3">
        <v>2008</v>
      </c>
      <c r="B82">
        <v>1130.3022131020621</v>
      </c>
      <c r="C82">
        <v>93.014427518316182</v>
      </c>
    </row>
    <row r="83" spans="1:3">
      <c r="A83" s="3">
        <v>2009</v>
      </c>
      <c r="B83">
        <v>1423.4487355944939</v>
      </c>
      <c r="C83">
        <v>114.03467696062906</v>
      </c>
    </row>
    <row r="84" spans="1:3">
      <c r="A84" s="3">
        <v>2010</v>
      </c>
      <c r="B84">
        <v>1634.4193862372183</v>
      </c>
      <c r="C84">
        <v>129.0062887998661</v>
      </c>
    </row>
    <row r="85" spans="1:3">
      <c r="A85" s="3">
        <v>2011</v>
      </c>
      <c r="B85">
        <v>1668.715629679539</v>
      </c>
      <c r="C85">
        <v>127.92368727234044</v>
      </c>
    </row>
    <row r="86" spans="1:3">
      <c r="A86" s="3">
        <v>2012</v>
      </c>
      <c r="B86">
        <v>1933.8843092558427</v>
      </c>
      <c r="C86">
        <v>145.71458969323896</v>
      </c>
    </row>
    <row r="87" spans="1:3">
      <c r="A87" s="3">
        <v>2013</v>
      </c>
      <c r="B87">
        <v>2555.5330808629506</v>
      </c>
      <c r="C87">
        <v>189.70578204663872</v>
      </c>
    </row>
    <row r="88" spans="1:3">
      <c r="A88" s="3">
        <v>2014</v>
      </c>
      <c r="B88">
        <v>2901.1541501103475</v>
      </c>
      <c r="C88">
        <v>213.74542910738148</v>
      </c>
    </row>
    <row r="89" spans="1:3">
      <c r="A89" s="3">
        <v>2015</v>
      </c>
      <c r="B89">
        <v>2941.1579221836059</v>
      </c>
      <c r="C89">
        <v>215.1233788890496</v>
      </c>
    </row>
    <row r="90" spans="1:3">
      <c r="A90" s="3">
        <v>2016</v>
      </c>
      <c r="B90">
        <v>3287.4228230178164</v>
      </c>
      <c r="C90">
        <v>235.56299133541322</v>
      </c>
    </row>
    <row r="91" spans="1:3">
      <c r="A91" s="3">
        <v>2017</v>
      </c>
      <c r="B91">
        <v>3997.6863507184235</v>
      </c>
      <c r="C91">
        <v>280.54068227324848</v>
      </c>
    </row>
    <row r="92" spans="1:3">
      <c r="A92" s="3">
        <v>2018</v>
      </c>
      <c r="B92">
        <v>3828.7093740858218</v>
      </c>
      <c r="C92">
        <v>263.64652389010189</v>
      </c>
    </row>
    <row r="93" spans="1:3">
      <c r="A93" s="3">
        <v>2019</v>
      </c>
      <c r="B93">
        <v>5023.7138919333102</v>
      </c>
      <c r="C93">
        <v>338.20657337913195</v>
      </c>
    </row>
    <row r="94" spans="1:3">
      <c r="A94" s="3">
        <v>2020</v>
      </c>
      <c r="B94">
        <v>5929.1479859087121</v>
      </c>
      <c r="C94">
        <v>393.79864970402883</v>
      </c>
    </row>
    <row r="95" spans="1:3">
      <c r="A95" s="3">
        <v>2021</v>
      </c>
      <c r="B95">
        <v>7617.1083361716355</v>
      </c>
      <c r="C95">
        <v>472.65098927982029</v>
      </c>
    </row>
    <row r="96" spans="1:3">
      <c r="A96" s="3">
        <v>2022</v>
      </c>
      <c r="B96">
        <v>6243.1719685550615</v>
      </c>
      <c r="C96">
        <v>363.90843316349947</v>
      </c>
    </row>
    <row r="97" spans="1:3">
      <c r="A97" s="3">
        <v>2023</v>
      </c>
      <c r="B97">
        <v>7870.1853483535242</v>
      </c>
      <c r="C97">
        <v>443.86652500614025</v>
      </c>
    </row>
    <row r="98" spans="1:3">
      <c r="A98" s="3">
        <v>2024</v>
      </c>
      <c r="B98">
        <v>9828.1781668107305</v>
      </c>
      <c r="C98">
        <v>538.73535207768884</v>
      </c>
    </row>
    <row r="99" spans="1:3">
      <c r="A99" s="3">
        <v>2025</v>
      </c>
      <c r="B99">
        <v>11570.09087607843</v>
      </c>
      <c r="C99">
        <v>617.33437564369979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110" zoomScaleNormal="110" workbookViewId="0"/>
  </sheetViews>
  <sheetFormatPr defaultColWidth="10" defaultRowHeight="14.25"/>
  <cols>
    <col min="1" max="1" width="24.19921875" customWidth="1"/>
    <col min="2" max="2" width="76.9296875" customWidth="1"/>
  </cols>
  <sheetData>
    <row r="1" spans="1:2" ht="15.4">
      <c r="A1" s="25" t="s">
        <v>9</v>
      </c>
      <c r="B1" s="25"/>
    </row>
    <row r="2" spans="1:2" ht="90">
      <c r="A2" s="4" t="s">
        <v>10</v>
      </c>
      <c r="B2" s="5" t="s">
        <v>11</v>
      </c>
    </row>
    <row r="3" spans="1:2" ht="45">
      <c r="A3" s="4" t="s">
        <v>12</v>
      </c>
      <c r="B3" s="5" t="s">
        <v>13</v>
      </c>
    </row>
    <row r="4" spans="1:2" ht="135">
      <c r="A4" s="6" t="s">
        <v>14</v>
      </c>
      <c r="B4" s="5" t="s">
        <v>15</v>
      </c>
    </row>
    <row r="5" spans="1:2" ht="60">
      <c r="A5" s="6" t="s">
        <v>16</v>
      </c>
      <c r="B5" s="5" t="s">
        <v>17</v>
      </c>
    </row>
    <row r="6" spans="1:2" ht="45">
      <c r="A6" s="4" t="s">
        <v>18</v>
      </c>
      <c r="B6" s="5" t="s">
        <v>19</v>
      </c>
    </row>
    <row r="7" spans="1:2" ht="75">
      <c r="A7" s="4" t="s">
        <v>20</v>
      </c>
      <c r="B7" s="5" t="s">
        <v>21</v>
      </c>
    </row>
    <row r="8" spans="1:2" ht="15">
      <c r="A8" s="4" t="s">
        <v>22</v>
      </c>
      <c r="B8" s="5" t="s">
        <v>23</v>
      </c>
    </row>
    <row r="9" spans="1:2" ht="45.4">
      <c r="A9" s="6" t="s">
        <v>24</v>
      </c>
      <c r="B9" s="7" t="s">
        <v>25</v>
      </c>
    </row>
    <row r="10" spans="1:2" ht="30.4">
      <c r="A10" s="6" t="s">
        <v>26</v>
      </c>
      <c r="B10" s="7" t="s">
        <v>27</v>
      </c>
    </row>
    <row r="11" spans="1:2" ht="15.4">
      <c r="A11" s="6" t="s">
        <v>28</v>
      </c>
      <c r="B11" s="8" t="s">
        <v>29</v>
      </c>
    </row>
    <row r="12" spans="1:2" ht="75.400000000000006">
      <c r="A12" s="9" t="s">
        <v>30</v>
      </c>
      <c r="B12" s="7" t="s">
        <v>31</v>
      </c>
    </row>
    <row r="13" spans="1:2" ht="30.4">
      <c r="A13" s="6" t="s">
        <v>32</v>
      </c>
      <c r="B13" s="7" t="s">
        <v>33</v>
      </c>
    </row>
    <row r="14" spans="1:2" ht="15.4">
      <c r="A14" s="10"/>
      <c r="B14" s="10"/>
    </row>
    <row r="15" spans="1:2" ht="16.05" customHeight="1">
      <c r="A15" s="26" t="s">
        <v>34</v>
      </c>
      <c r="B15" s="26"/>
    </row>
    <row r="16" spans="1:2" ht="30.4">
      <c r="A16" s="11" t="s">
        <v>35</v>
      </c>
      <c r="B16" s="7" t="s">
        <v>36</v>
      </c>
    </row>
    <row r="17" spans="1:2" ht="75.400000000000006">
      <c r="A17" s="4" t="s">
        <v>37</v>
      </c>
      <c r="B17" s="7" t="s">
        <v>38</v>
      </c>
    </row>
    <row r="18" spans="1:2" ht="90">
      <c r="A18" s="12" t="s">
        <v>39</v>
      </c>
      <c r="B18" s="5" t="s">
        <v>40</v>
      </c>
    </row>
    <row r="19" spans="1:2" ht="15.4">
      <c r="A19" s="10"/>
      <c r="B19" s="10"/>
    </row>
    <row r="20" spans="1:2" ht="15.4">
      <c r="A20" s="10"/>
      <c r="B20" s="10"/>
    </row>
    <row r="21" spans="1:2" ht="15.4">
      <c r="A21" s="10"/>
      <c r="B21" s="10"/>
    </row>
    <row r="22" spans="1:2" ht="15.4">
      <c r="A22" s="10"/>
      <c r="B22" s="10"/>
    </row>
    <row r="23" spans="1:2" ht="15.4">
      <c r="A23" s="10"/>
      <c r="B23" s="10"/>
    </row>
    <row r="24" spans="1:2" ht="15.4">
      <c r="A24" s="10"/>
      <c r="B24" s="10"/>
    </row>
    <row r="25" spans="1:2" ht="15.4">
      <c r="A25" s="10"/>
      <c r="B25" s="10"/>
    </row>
    <row r="26" spans="1:2" ht="15.4">
      <c r="A26" s="10"/>
      <c r="B26" s="10"/>
    </row>
  </sheetData>
  <mergeCells count="2">
    <mergeCell ref="A1:B1"/>
    <mergeCell ref="A15:B15"/>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SP500</vt:lpstr>
      <vt:lpstr>Explanations_Sources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Ion, Mihai B.</dc:creator>
  <dc:description/>
  <cp:lastModifiedBy>Ion, Mihai B.</cp:lastModifiedBy>
  <cp:revision>2</cp:revision>
  <dcterms:created xsi:type="dcterms:W3CDTF">2026-01-14T22:51:54Z</dcterms:created>
  <dcterms:modified xsi:type="dcterms:W3CDTF">2026-01-27T23:50:43Z</dcterms:modified>
  <dc:language>en-US</dc:language>
</cp:coreProperties>
</file>