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11_treynor_black_2sessions\Section2\"/>
    </mc:Choice>
  </mc:AlternateContent>
  <xr:revisionPtr revIDLastSave="0" documentId="8_{6F7FACDB-99E7-463A-B329-4A622169F88C}" xr6:coauthVersionLast="47" xr6:coauthVersionMax="47" xr10:uidLastSave="{00000000-0000-0000-0000-000000000000}"/>
  <bookViews>
    <workbookView xWindow="-96" yWindow="-96" windowWidth="23232" windowHeight="13872" activeTab="1" xr2:uid="{00000000-000D-0000-FFFF-FFFF00000000}"/>
  </bookViews>
  <sheets>
    <sheet name="Data" sheetId="1" r:id="rId1"/>
    <sheet name="Analysi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2" l="1"/>
  <c r="N8" i="2"/>
  <c r="O8" i="2"/>
  <c r="P8" i="2"/>
  <c r="Q8" i="2"/>
  <c r="R8" i="2"/>
  <c r="S8" i="2"/>
  <c r="T8" i="2"/>
  <c r="T9" i="2"/>
  <c r="T10" i="2"/>
  <c r="T11" i="2" s="1"/>
  <c r="T3" i="2"/>
  <c r="M27" i="2" s="1"/>
  <c r="T4" i="2"/>
  <c r="T5" i="2" s="1"/>
  <c r="C3" i="2"/>
  <c r="D3" i="2"/>
  <c r="E3" i="2"/>
  <c r="F3" i="2"/>
  <c r="G3" i="2"/>
  <c r="Q10" i="2" s="1"/>
  <c r="Q11" i="2" s="1"/>
  <c r="H3" i="2"/>
  <c r="I3" i="2"/>
  <c r="S10" i="2" s="1"/>
  <c r="S11" i="2" s="1"/>
  <c r="C4" i="2"/>
  <c r="D4" i="2"/>
  <c r="E4" i="2"/>
  <c r="F4" i="2"/>
  <c r="G4" i="2"/>
  <c r="H4" i="2"/>
  <c r="I4" i="2"/>
  <c r="C5" i="2"/>
  <c r="D5" i="2"/>
  <c r="E5" i="2"/>
  <c r="F5" i="2"/>
  <c r="G5" i="2"/>
  <c r="H5" i="2"/>
  <c r="I5" i="2"/>
  <c r="C6" i="2"/>
  <c r="D6" i="2"/>
  <c r="N4" i="2" s="1"/>
  <c r="N5" i="2" s="1"/>
  <c r="E6" i="2"/>
  <c r="O4" i="2" s="1"/>
  <c r="O5" i="2" s="1"/>
  <c r="F6" i="2"/>
  <c r="G6" i="2"/>
  <c r="H6" i="2"/>
  <c r="I6" i="2"/>
  <c r="C7" i="2"/>
  <c r="D7" i="2"/>
  <c r="E7" i="2"/>
  <c r="F7" i="2"/>
  <c r="G7" i="2"/>
  <c r="H7" i="2"/>
  <c r="I7" i="2"/>
  <c r="C8" i="2"/>
  <c r="D8" i="2"/>
  <c r="E8" i="2"/>
  <c r="F8" i="2"/>
  <c r="P4" i="2" s="1"/>
  <c r="P5" i="2" s="1"/>
  <c r="G8" i="2"/>
  <c r="Q4" i="2" s="1"/>
  <c r="Q5" i="2" s="1"/>
  <c r="H8" i="2"/>
  <c r="I8" i="2"/>
  <c r="C9" i="2"/>
  <c r="D9" i="2"/>
  <c r="E9" i="2"/>
  <c r="F9" i="2"/>
  <c r="G9" i="2"/>
  <c r="H9" i="2"/>
  <c r="I9" i="2"/>
  <c r="C10" i="2"/>
  <c r="D10" i="2"/>
  <c r="E10" i="2"/>
  <c r="F10" i="2"/>
  <c r="G10" i="2"/>
  <c r="H10" i="2"/>
  <c r="I10" i="2"/>
  <c r="C11" i="2"/>
  <c r="D11" i="2"/>
  <c r="E11" i="2"/>
  <c r="F11" i="2"/>
  <c r="G11" i="2"/>
  <c r="H11" i="2"/>
  <c r="I11" i="2"/>
  <c r="C12" i="2"/>
  <c r="D12" i="2"/>
  <c r="E12" i="2"/>
  <c r="F12" i="2"/>
  <c r="G12" i="2"/>
  <c r="H12" i="2"/>
  <c r="I12" i="2"/>
  <c r="C13" i="2"/>
  <c r="D13" i="2"/>
  <c r="E13" i="2"/>
  <c r="F13" i="2"/>
  <c r="G13" i="2"/>
  <c r="H13" i="2"/>
  <c r="I13" i="2"/>
  <c r="C14" i="2"/>
  <c r="D14" i="2"/>
  <c r="E14" i="2"/>
  <c r="F14" i="2"/>
  <c r="G14" i="2"/>
  <c r="H14" i="2"/>
  <c r="I14" i="2"/>
  <c r="C15" i="2"/>
  <c r="D15" i="2"/>
  <c r="E15" i="2"/>
  <c r="F15" i="2"/>
  <c r="G15" i="2"/>
  <c r="H15" i="2"/>
  <c r="I15" i="2"/>
  <c r="C16" i="2"/>
  <c r="D16" i="2"/>
  <c r="E16" i="2"/>
  <c r="F16" i="2"/>
  <c r="G16" i="2"/>
  <c r="H16" i="2"/>
  <c r="I16" i="2"/>
  <c r="C17" i="2"/>
  <c r="D17" i="2"/>
  <c r="E17" i="2"/>
  <c r="F17" i="2"/>
  <c r="G17" i="2"/>
  <c r="H17" i="2"/>
  <c r="I17" i="2"/>
  <c r="C18" i="2"/>
  <c r="D18" i="2"/>
  <c r="E18" i="2"/>
  <c r="F18" i="2"/>
  <c r="G18" i="2"/>
  <c r="H18" i="2"/>
  <c r="I18" i="2"/>
  <c r="C19" i="2"/>
  <c r="D19" i="2"/>
  <c r="E19" i="2"/>
  <c r="F19" i="2"/>
  <c r="G19" i="2"/>
  <c r="H19" i="2"/>
  <c r="I19" i="2"/>
  <c r="C20" i="2"/>
  <c r="D20" i="2"/>
  <c r="E20" i="2"/>
  <c r="F20" i="2"/>
  <c r="G20" i="2"/>
  <c r="H20" i="2"/>
  <c r="I20" i="2"/>
  <c r="C21" i="2"/>
  <c r="D21" i="2"/>
  <c r="E21" i="2"/>
  <c r="F21" i="2"/>
  <c r="G21" i="2"/>
  <c r="H21" i="2"/>
  <c r="I21" i="2"/>
  <c r="C22" i="2"/>
  <c r="D22" i="2"/>
  <c r="E22" i="2"/>
  <c r="F22" i="2"/>
  <c r="G22" i="2"/>
  <c r="H22" i="2"/>
  <c r="I22" i="2"/>
  <c r="C23" i="2"/>
  <c r="D23" i="2"/>
  <c r="E23" i="2"/>
  <c r="F23" i="2"/>
  <c r="G23" i="2"/>
  <c r="H23" i="2"/>
  <c r="I23" i="2"/>
  <c r="C24" i="2"/>
  <c r="D24" i="2"/>
  <c r="E24" i="2"/>
  <c r="F24" i="2"/>
  <c r="G24" i="2"/>
  <c r="H24" i="2"/>
  <c r="I24" i="2"/>
  <c r="C25" i="2"/>
  <c r="D25" i="2"/>
  <c r="E25" i="2"/>
  <c r="F25" i="2"/>
  <c r="G25" i="2"/>
  <c r="H25" i="2"/>
  <c r="I25" i="2"/>
  <c r="C26" i="2"/>
  <c r="D26" i="2"/>
  <c r="E26" i="2"/>
  <c r="F26" i="2"/>
  <c r="G26" i="2"/>
  <c r="H26" i="2"/>
  <c r="I26" i="2"/>
  <c r="C27" i="2"/>
  <c r="D27" i="2"/>
  <c r="E27" i="2"/>
  <c r="F27" i="2"/>
  <c r="G27" i="2"/>
  <c r="H27" i="2"/>
  <c r="I27" i="2"/>
  <c r="C28" i="2"/>
  <c r="D28" i="2"/>
  <c r="E28" i="2"/>
  <c r="F28" i="2"/>
  <c r="G28" i="2"/>
  <c r="H28" i="2"/>
  <c r="I28" i="2"/>
  <c r="C29" i="2"/>
  <c r="D29" i="2"/>
  <c r="E29" i="2"/>
  <c r="F29" i="2"/>
  <c r="G29" i="2"/>
  <c r="H29" i="2"/>
  <c r="I29" i="2"/>
  <c r="C30" i="2"/>
  <c r="D30" i="2"/>
  <c r="E30" i="2"/>
  <c r="F30" i="2"/>
  <c r="G30" i="2"/>
  <c r="H30" i="2"/>
  <c r="I30" i="2"/>
  <c r="C31" i="2"/>
  <c r="D31" i="2"/>
  <c r="E31" i="2"/>
  <c r="F31" i="2"/>
  <c r="G31" i="2"/>
  <c r="H31" i="2"/>
  <c r="I31" i="2"/>
  <c r="C32" i="2"/>
  <c r="D32" i="2"/>
  <c r="E32" i="2"/>
  <c r="F32" i="2"/>
  <c r="G32" i="2"/>
  <c r="H32" i="2"/>
  <c r="I32" i="2"/>
  <c r="C33" i="2"/>
  <c r="D33" i="2"/>
  <c r="E33" i="2"/>
  <c r="F33" i="2"/>
  <c r="G33" i="2"/>
  <c r="H33" i="2"/>
  <c r="I33" i="2"/>
  <c r="C34" i="2"/>
  <c r="D34" i="2"/>
  <c r="E34" i="2"/>
  <c r="F34" i="2"/>
  <c r="G34" i="2"/>
  <c r="H34" i="2"/>
  <c r="I34" i="2"/>
  <c r="C35" i="2"/>
  <c r="D35" i="2"/>
  <c r="E35" i="2"/>
  <c r="F35" i="2"/>
  <c r="G35" i="2"/>
  <c r="H35" i="2"/>
  <c r="I35" i="2"/>
  <c r="C36" i="2"/>
  <c r="D36" i="2"/>
  <c r="E36" i="2"/>
  <c r="F36" i="2"/>
  <c r="G36" i="2"/>
  <c r="H36" i="2"/>
  <c r="I36" i="2"/>
  <c r="C37" i="2"/>
  <c r="D37" i="2"/>
  <c r="E37" i="2"/>
  <c r="F37" i="2"/>
  <c r="G37" i="2"/>
  <c r="H37" i="2"/>
  <c r="I37" i="2"/>
  <c r="C38" i="2"/>
  <c r="D38" i="2"/>
  <c r="E38" i="2"/>
  <c r="F38" i="2"/>
  <c r="G38" i="2"/>
  <c r="H38" i="2"/>
  <c r="I38" i="2"/>
  <c r="C39" i="2"/>
  <c r="D39" i="2"/>
  <c r="E39" i="2"/>
  <c r="F39" i="2"/>
  <c r="G39" i="2"/>
  <c r="H39" i="2"/>
  <c r="I39" i="2"/>
  <c r="C40" i="2"/>
  <c r="D40" i="2"/>
  <c r="E40" i="2"/>
  <c r="F40" i="2"/>
  <c r="G40" i="2"/>
  <c r="H40" i="2"/>
  <c r="I40" i="2"/>
  <c r="C41" i="2"/>
  <c r="D41" i="2"/>
  <c r="E41" i="2"/>
  <c r="F41" i="2"/>
  <c r="G41" i="2"/>
  <c r="H41" i="2"/>
  <c r="I41" i="2"/>
  <c r="C42" i="2"/>
  <c r="D42" i="2"/>
  <c r="E42" i="2"/>
  <c r="F42" i="2"/>
  <c r="G42" i="2"/>
  <c r="H42" i="2"/>
  <c r="I42" i="2"/>
  <c r="C43" i="2"/>
  <c r="D43" i="2"/>
  <c r="E43" i="2"/>
  <c r="F43" i="2"/>
  <c r="G43" i="2"/>
  <c r="H43" i="2"/>
  <c r="I43" i="2"/>
  <c r="C44" i="2"/>
  <c r="D44" i="2"/>
  <c r="E44" i="2"/>
  <c r="F44" i="2"/>
  <c r="G44" i="2"/>
  <c r="H44" i="2"/>
  <c r="I44" i="2"/>
  <c r="C45" i="2"/>
  <c r="D45" i="2"/>
  <c r="E45" i="2"/>
  <c r="F45" i="2"/>
  <c r="G45" i="2"/>
  <c r="H45" i="2"/>
  <c r="I45" i="2"/>
  <c r="C46" i="2"/>
  <c r="D46" i="2"/>
  <c r="E46" i="2"/>
  <c r="F46" i="2"/>
  <c r="G46" i="2"/>
  <c r="H46" i="2"/>
  <c r="I46" i="2"/>
  <c r="C47" i="2"/>
  <c r="D47" i="2"/>
  <c r="E47" i="2"/>
  <c r="F47" i="2"/>
  <c r="G47" i="2"/>
  <c r="H47" i="2"/>
  <c r="I47" i="2"/>
  <c r="C48" i="2"/>
  <c r="D48" i="2"/>
  <c r="E48" i="2"/>
  <c r="F48" i="2"/>
  <c r="G48" i="2"/>
  <c r="H48" i="2"/>
  <c r="I48" i="2"/>
  <c r="C49" i="2"/>
  <c r="D49" i="2"/>
  <c r="E49" i="2"/>
  <c r="F49" i="2"/>
  <c r="G49" i="2"/>
  <c r="H49" i="2"/>
  <c r="I49" i="2"/>
  <c r="C50" i="2"/>
  <c r="D50" i="2"/>
  <c r="E50" i="2"/>
  <c r="F50" i="2"/>
  <c r="G50" i="2"/>
  <c r="H50" i="2"/>
  <c r="I50" i="2"/>
  <c r="C51" i="2"/>
  <c r="D51" i="2"/>
  <c r="E51" i="2"/>
  <c r="F51" i="2"/>
  <c r="G51" i="2"/>
  <c r="H51" i="2"/>
  <c r="I51" i="2"/>
  <c r="C52" i="2"/>
  <c r="D52" i="2"/>
  <c r="E52" i="2"/>
  <c r="F52" i="2"/>
  <c r="G52" i="2"/>
  <c r="H52" i="2"/>
  <c r="I52" i="2"/>
  <c r="C53" i="2"/>
  <c r="D53" i="2"/>
  <c r="E53" i="2"/>
  <c r="F53" i="2"/>
  <c r="G53" i="2"/>
  <c r="H53" i="2"/>
  <c r="I53" i="2"/>
  <c r="C54" i="2"/>
  <c r="D54" i="2"/>
  <c r="E54" i="2"/>
  <c r="F54" i="2"/>
  <c r="G54" i="2"/>
  <c r="H54" i="2"/>
  <c r="I54" i="2"/>
  <c r="C55" i="2"/>
  <c r="D55" i="2"/>
  <c r="E55" i="2"/>
  <c r="F55" i="2"/>
  <c r="G55" i="2"/>
  <c r="H55" i="2"/>
  <c r="I55" i="2"/>
  <c r="C56" i="2"/>
  <c r="D56" i="2"/>
  <c r="E56" i="2"/>
  <c r="F56" i="2"/>
  <c r="G56" i="2"/>
  <c r="H56" i="2"/>
  <c r="I56" i="2"/>
  <c r="C57" i="2"/>
  <c r="D57" i="2"/>
  <c r="E57" i="2"/>
  <c r="F57" i="2"/>
  <c r="G57" i="2"/>
  <c r="H57" i="2"/>
  <c r="I57" i="2"/>
  <c r="C58" i="2"/>
  <c r="D58" i="2"/>
  <c r="E58" i="2"/>
  <c r="F58" i="2"/>
  <c r="G58" i="2"/>
  <c r="H58" i="2"/>
  <c r="I58" i="2"/>
  <c r="C59" i="2"/>
  <c r="D59" i="2"/>
  <c r="E59" i="2"/>
  <c r="F59" i="2"/>
  <c r="G59" i="2"/>
  <c r="H59" i="2"/>
  <c r="I59" i="2"/>
  <c r="C60" i="2"/>
  <c r="D60" i="2"/>
  <c r="E60" i="2"/>
  <c r="F60" i="2"/>
  <c r="G60" i="2"/>
  <c r="H60" i="2"/>
  <c r="I60" i="2"/>
  <c r="C61" i="2"/>
  <c r="D61" i="2"/>
  <c r="E61" i="2"/>
  <c r="F61" i="2"/>
  <c r="G61" i="2"/>
  <c r="H61" i="2"/>
  <c r="I61" i="2"/>
  <c r="C62" i="2"/>
  <c r="D62" i="2"/>
  <c r="E62" i="2"/>
  <c r="F62" i="2"/>
  <c r="G62" i="2"/>
  <c r="H62" i="2"/>
  <c r="I62" i="2"/>
  <c r="C63" i="2"/>
  <c r="D63" i="2"/>
  <c r="E63" i="2"/>
  <c r="F63" i="2"/>
  <c r="G63" i="2"/>
  <c r="H63" i="2"/>
  <c r="I63" i="2"/>
  <c r="C64" i="2"/>
  <c r="D64" i="2"/>
  <c r="E64" i="2"/>
  <c r="F64" i="2"/>
  <c r="G64" i="2"/>
  <c r="H64" i="2"/>
  <c r="I64" i="2"/>
  <c r="C65" i="2"/>
  <c r="D65" i="2"/>
  <c r="E65" i="2"/>
  <c r="F65" i="2"/>
  <c r="G65" i="2"/>
  <c r="H65" i="2"/>
  <c r="I65" i="2"/>
  <c r="C66" i="2"/>
  <c r="D66" i="2"/>
  <c r="E66" i="2"/>
  <c r="F66" i="2"/>
  <c r="G66" i="2"/>
  <c r="H66" i="2"/>
  <c r="I66" i="2"/>
  <c r="C67" i="2"/>
  <c r="D67" i="2"/>
  <c r="E67" i="2"/>
  <c r="F67" i="2"/>
  <c r="G67" i="2"/>
  <c r="H67" i="2"/>
  <c r="I67" i="2"/>
  <c r="C68" i="2"/>
  <c r="D68" i="2"/>
  <c r="E68" i="2"/>
  <c r="F68" i="2"/>
  <c r="G68" i="2"/>
  <c r="H68" i="2"/>
  <c r="I68" i="2"/>
  <c r="C69" i="2"/>
  <c r="D69" i="2"/>
  <c r="E69" i="2"/>
  <c r="F69" i="2"/>
  <c r="G69" i="2"/>
  <c r="H69" i="2"/>
  <c r="I69" i="2"/>
  <c r="C70" i="2"/>
  <c r="D70" i="2"/>
  <c r="E70" i="2"/>
  <c r="F70" i="2"/>
  <c r="G70" i="2"/>
  <c r="H70" i="2"/>
  <c r="I70" i="2"/>
  <c r="C71" i="2"/>
  <c r="D71" i="2"/>
  <c r="E71" i="2"/>
  <c r="F71" i="2"/>
  <c r="G71" i="2"/>
  <c r="H71" i="2"/>
  <c r="I71" i="2"/>
  <c r="C72" i="2"/>
  <c r="D72" i="2"/>
  <c r="E72" i="2"/>
  <c r="F72" i="2"/>
  <c r="G72" i="2"/>
  <c r="H72" i="2"/>
  <c r="I72" i="2"/>
  <c r="C73" i="2"/>
  <c r="D73" i="2"/>
  <c r="E73" i="2"/>
  <c r="F73" i="2"/>
  <c r="G73" i="2"/>
  <c r="H73" i="2"/>
  <c r="I73" i="2"/>
  <c r="C74" i="2"/>
  <c r="D74" i="2"/>
  <c r="E74" i="2"/>
  <c r="F74" i="2"/>
  <c r="G74" i="2"/>
  <c r="H74" i="2"/>
  <c r="I74" i="2"/>
  <c r="C75" i="2"/>
  <c r="D75" i="2"/>
  <c r="E75" i="2"/>
  <c r="F75" i="2"/>
  <c r="G75" i="2"/>
  <c r="H75" i="2"/>
  <c r="I75" i="2"/>
  <c r="C76" i="2"/>
  <c r="D76" i="2"/>
  <c r="E76" i="2"/>
  <c r="F76" i="2"/>
  <c r="G76" i="2"/>
  <c r="H76" i="2"/>
  <c r="I76" i="2"/>
  <c r="C77" i="2"/>
  <c r="D77" i="2"/>
  <c r="E77" i="2"/>
  <c r="F77" i="2"/>
  <c r="G77" i="2"/>
  <c r="H77" i="2"/>
  <c r="I77" i="2"/>
  <c r="C78" i="2"/>
  <c r="D78" i="2"/>
  <c r="E78" i="2"/>
  <c r="F78" i="2"/>
  <c r="G78" i="2"/>
  <c r="H78" i="2"/>
  <c r="I78" i="2"/>
  <c r="C79" i="2"/>
  <c r="D79" i="2"/>
  <c r="E79" i="2"/>
  <c r="F79" i="2"/>
  <c r="G79" i="2"/>
  <c r="H79" i="2"/>
  <c r="I79" i="2"/>
  <c r="C80" i="2"/>
  <c r="D80" i="2"/>
  <c r="E80" i="2"/>
  <c r="F80" i="2"/>
  <c r="G80" i="2"/>
  <c r="H80" i="2"/>
  <c r="I80" i="2"/>
  <c r="C81" i="2"/>
  <c r="D81" i="2"/>
  <c r="E81" i="2"/>
  <c r="F81" i="2"/>
  <c r="G81" i="2"/>
  <c r="H81" i="2"/>
  <c r="I81" i="2"/>
  <c r="C82" i="2"/>
  <c r="D82" i="2"/>
  <c r="E82" i="2"/>
  <c r="F82" i="2"/>
  <c r="G82" i="2"/>
  <c r="H82" i="2"/>
  <c r="I82" i="2"/>
  <c r="C83" i="2"/>
  <c r="D83" i="2"/>
  <c r="E83" i="2"/>
  <c r="F83" i="2"/>
  <c r="G83" i="2"/>
  <c r="H83" i="2"/>
  <c r="I83" i="2"/>
  <c r="C84" i="2"/>
  <c r="D84" i="2"/>
  <c r="E84" i="2"/>
  <c r="F84" i="2"/>
  <c r="G84" i="2"/>
  <c r="H84" i="2"/>
  <c r="I84" i="2"/>
  <c r="C85" i="2"/>
  <c r="D85" i="2"/>
  <c r="E85" i="2"/>
  <c r="F85" i="2"/>
  <c r="G85" i="2"/>
  <c r="H85" i="2"/>
  <c r="I85" i="2"/>
  <c r="C86" i="2"/>
  <c r="D86" i="2"/>
  <c r="E86" i="2"/>
  <c r="F86" i="2"/>
  <c r="G86" i="2"/>
  <c r="H86" i="2"/>
  <c r="I86" i="2"/>
  <c r="C87" i="2"/>
  <c r="D87" i="2"/>
  <c r="E87" i="2"/>
  <c r="F87" i="2"/>
  <c r="G87" i="2"/>
  <c r="H87" i="2"/>
  <c r="I87" i="2"/>
  <c r="C88" i="2"/>
  <c r="D88" i="2"/>
  <c r="E88" i="2"/>
  <c r="F88" i="2"/>
  <c r="G88" i="2"/>
  <c r="H88" i="2"/>
  <c r="I88" i="2"/>
  <c r="C89" i="2"/>
  <c r="D89" i="2"/>
  <c r="E89" i="2"/>
  <c r="F89" i="2"/>
  <c r="G89" i="2"/>
  <c r="H89" i="2"/>
  <c r="I89" i="2"/>
  <c r="C90" i="2"/>
  <c r="D90" i="2"/>
  <c r="E90" i="2"/>
  <c r="F90" i="2"/>
  <c r="G90" i="2"/>
  <c r="H90" i="2"/>
  <c r="I90" i="2"/>
  <c r="C91" i="2"/>
  <c r="D91" i="2"/>
  <c r="E91" i="2"/>
  <c r="F91" i="2"/>
  <c r="G91" i="2"/>
  <c r="H91" i="2"/>
  <c r="I91" i="2"/>
  <c r="C92" i="2"/>
  <c r="D92" i="2"/>
  <c r="E92" i="2"/>
  <c r="F92" i="2"/>
  <c r="G92" i="2"/>
  <c r="H92" i="2"/>
  <c r="I92" i="2"/>
  <c r="C93" i="2"/>
  <c r="D93" i="2"/>
  <c r="E93" i="2"/>
  <c r="F93" i="2"/>
  <c r="G93" i="2"/>
  <c r="H93" i="2"/>
  <c r="I93" i="2"/>
  <c r="C94" i="2"/>
  <c r="D94" i="2"/>
  <c r="E94" i="2"/>
  <c r="F94" i="2"/>
  <c r="G94" i="2"/>
  <c r="H94" i="2"/>
  <c r="I94" i="2"/>
  <c r="C95" i="2"/>
  <c r="D95" i="2"/>
  <c r="E95" i="2"/>
  <c r="F95" i="2"/>
  <c r="G95" i="2"/>
  <c r="H95" i="2"/>
  <c r="I95" i="2"/>
  <c r="C96" i="2"/>
  <c r="D96" i="2"/>
  <c r="E96" i="2"/>
  <c r="F96" i="2"/>
  <c r="G96" i="2"/>
  <c r="H96" i="2"/>
  <c r="I96" i="2"/>
  <c r="C97" i="2"/>
  <c r="D97" i="2"/>
  <c r="E97" i="2"/>
  <c r="F97" i="2"/>
  <c r="G97" i="2"/>
  <c r="H97" i="2"/>
  <c r="I97" i="2"/>
  <c r="C98" i="2"/>
  <c r="D98" i="2"/>
  <c r="E98" i="2"/>
  <c r="F98" i="2"/>
  <c r="G98" i="2"/>
  <c r="H98" i="2"/>
  <c r="I98" i="2"/>
  <c r="C99" i="2"/>
  <c r="D99" i="2"/>
  <c r="E99" i="2"/>
  <c r="F99" i="2"/>
  <c r="G99" i="2"/>
  <c r="H99" i="2"/>
  <c r="I99" i="2"/>
  <c r="C100" i="2"/>
  <c r="D100" i="2"/>
  <c r="E100" i="2"/>
  <c r="F100" i="2"/>
  <c r="G100" i="2"/>
  <c r="H100" i="2"/>
  <c r="I100" i="2"/>
  <c r="C101" i="2"/>
  <c r="D101" i="2"/>
  <c r="E101" i="2"/>
  <c r="F101" i="2"/>
  <c r="G101" i="2"/>
  <c r="H101" i="2"/>
  <c r="I101" i="2"/>
  <c r="C102" i="2"/>
  <c r="D102" i="2"/>
  <c r="E102" i="2"/>
  <c r="F102" i="2"/>
  <c r="G102" i="2"/>
  <c r="H102" i="2"/>
  <c r="I102" i="2"/>
  <c r="C103" i="2"/>
  <c r="D103" i="2"/>
  <c r="E103" i="2"/>
  <c r="F103" i="2"/>
  <c r="G103" i="2"/>
  <c r="H103" i="2"/>
  <c r="I103" i="2"/>
  <c r="C104" i="2"/>
  <c r="D104" i="2"/>
  <c r="E104" i="2"/>
  <c r="F104" i="2"/>
  <c r="G104" i="2"/>
  <c r="H104" i="2"/>
  <c r="I104" i="2"/>
  <c r="C105" i="2"/>
  <c r="D105" i="2"/>
  <c r="E105" i="2"/>
  <c r="F105" i="2"/>
  <c r="G105" i="2"/>
  <c r="H105" i="2"/>
  <c r="I105" i="2"/>
  <c r="C106" i="2"/>
  <c r="D106" i="2"/>
  <c r="E106" i="2"/>
  <c r="F106" i="2"/>
  <c r="G106" i="2"/>
  <c r="H106" i="2"/>
  <c r="I106" i="2"/>
  <c r="C107" i="2"/>
  <c r="D107" i="2"/>
  <c r="E107" i="2"/>
  <c r="F107" i="2"/>
  <c r="G107" i="2"/>
  <c r="H107" i="2"/>
  <c r="I107" i="2"/>
  <c r="C108" i="2"/>
  <c r="D108" i="2"/>
  <c r="E108" i="2"/>
  <c r="F108" i="2"/>
  <c r="G108" i="2"/>
  <c r="H108" i="2"/>
  <c r="I108" i="2"/>
  <c r="C109" i="2"/>
  <c r="D109" i="2"/>
  <c r="E109" i="2"/>
  <c r="F109" i="2"/>
  <c r="G109" i="2"/>
  <c r="H109" i="2"/>
  <c r="I109" i="2"/>
  <c r="C110" i="2"/>
  <c r="D110" i="2"/>
  <c r="E110" i="2"/>
  <c r="F110" i="2"/>
  <c r="G110" i="2"/>
  <c r="H110" i="2"/>
  <c r="I110" i="2"/>
  <c r="C111" i="2"/>
  <c r="D111" i="2"/>
  <c r="E111" i="2"/>
  <c r="F111" i="2"/>
  <c r="G111" i="2"/>
  <c r="H111" i="2"/>
  <c r="I111" i="2"/>
  <c r="C112" i="2"/>
  <c r="D112" i="2"/>
  <c r="E112" i="2"/>
  <c r="F112" i="2"/>
  <c r="G112" i="2"/>
  <c r="H112" i="2"/>
  <c r="I112" i="2"/>
  <c r="C113" i="2"/>
  <c r="D113" i="2"/>
  <c r="E113" i="2"/>
  <c r="F113" i="2"/>
  <c r="G113" i="2"/>
  <c r="H113" i="2"/>
  <c r="I113" i="2"/>
  <c r="C114" i="2"/>
  <c r="D114" i="2"/>
  <c r="E114" i="2"/>
  <c r="F114" i="2"/>
  <c r="G114" i="2"/>
  <c r="H114" i="2"/>
  <c r="I114" i="2"/>
  <c r="C115" i="2"/>
  <c r="D115" i="2"/>
  <c r="E115" i="2"/>
  <c r="F115" i="2"/>
  <c r="G115" i="2"/>
  <c r="H115" i="2"/>
  <c r="I115" i="2"/>
  <c r="C116" i="2"/>
  <c r="D116" i="2"/>
  <c r="E116" i="2"/>
  <c r="F116" i="2"/>
  <c r="G116" i="2"/>
  <c r="H116" i="2"/>
  <c r="I116" i="2"/>
  <c r="C117" i="2"/>
  <c r="D117" i="2"/>
  <c r="E117" i="2"/>
  <c r="F117" i="2"/>
  <c r="G117" i="2"/>
  <c r="H117" i="2"/>
  <c r="I117" i="2"/>
  <c r="C118" i="2"/>
  <c r="D118" i="2"/>
  <c r="E118" i="2"/>
  <c r="F118" i="2"/>
  <c r="G118" i="2"/>
  <c r="H118" i="2"/>
  <c r="I118" i="2"/>
  <c r="C119" i="2"/>
  <c r="D119" i="2"/>
  <c r="E119" i="2"/>
  <c r="F119" i="2"/>
  <c r="G119" i="2"/>
  <c r="H119" i="2"/>
  <c r="I119" i="2"/>
  <c r="C120" i="2"/>
  <c r="D120" i="2"/>
  <c r="E120" i="2"/>
  <c r="F120" i="2"/>
  <c r="G120" i="2"/>
  <c r="H120" i="2"/>
  <c r="I120" i="2"/>
  <c r="D2" i="2"/>
  <c r="N3" i="2" s="1"/>
  <c r="E2" i="2"/>
  <c r="O9" i="2" s="1"/>
  <c r="F2" i="2"/>
  <c r="P9" i="2" s="1"/>
  <c r="G2" i="2"/>
  <c r="Q9" i="2" s="1"/>
  <c r="H2" i="2"/>
  <c r="R9" i="2" s="1"/>
  <c r="I2" i="2"/>
  <c r="S4" i="2" s="1"/>
  <c r="S5" i="2" s="1"/>
  <c r="C2" i="2"/>
  <c r="M10" i="2" s="1"/>
  <c r="T34" i="2"/>
  <c r="N30" i="2"/>
  <c r="N29" i="2"/>
  <c r="N28" i="2"/>
  <c r="N27" i="2"/>
  <c r="N26" i="2"/>
  <c r="N23" i="2"/>
  <c r="N22" i="2"/>
  <c r="N21" i="2"/>
  <c r="N18" i="2"/>
  <c r="T17" i="2"/>
  <c r="N16" i="2"/>
  <c r="T15" i="2"/>
  <c r="U11" i="2"/>
  <c r="U10" i="2"/>
  <c r="U9" i="2"/>
  <c r="U8" i="2"/>
  <c r="U5" i="2"/>
  <c r="U4" i="2"/>
  <c r="U3" i="2"/>
  <c r="R4" i="2" l="1"/>
  <c r="R5" i="2" s="1"/>
  <c r="N9" i="2"/>
  <c r="S15" i="2"/>
  <c r="R15" i="2"/>
  <c r="R10" i="2"/>
  <c r="R11" i="2" s="1"/>
  <c r="Q15" i="2"/>
  <c r="S3" i="2"/>
  <c r="R3" i="2"/>
  <c r="P10" i="2"/>
  <c r="P11" i="2" s="1"/>
  <c r="N15" i="2"/>
  <c r="Q3" i="2"/>
  <c r="O10" i="2"/>
  <c r="O11" i="2" s="1"/>
  <c r="M3" i="2"/>
  <c r="P3" i="2"/>
  <c r="N10" i="2"/>
  <c r="N11" i="2" s="1"/>
  <c r="M4" i="2"/>
  <c r="M5" i="2" s="1"/>
  <c r="M11" i="2" s="1"/>
  <c r="O3" i="2"/>
  <c r="S9" i="2"/>
  <c r="M9" i="2"/>
  <c r="O15" i="2" l="1"/>
  <c r="P15" i="2"/>
  <c r="M15" i="2"/>
  <c r="M16" i="2" l="1"/>
  <c r="M17" i="2"/>
  <c r="P17" i="2"/>
  <c r="O17" i="2"/>
  <c r="Q17" i="2" l="1"/>
  <c r="S17" i="2"/>
  <c r="N17" i="2"/>
  <c r="R17" i="2"/>
  <c r="M23" i="2" l="1" a="1"/>
  <c r="M23" i="2" s="1"/>
  <c r="M22" i="2"/>
  <c r="M18" i="2"/>
  <c r="M21" i="2"/>
  <c r="M26" i="2" s="1"/>
  <c r="M28" i="2" s="1"/>
  <c r="M29" i="2" s="1"/>
  <c r="M30" i="2" l="1"/>
  <c r="S34" i="2"/>
  <c r="R34" i="2"/>
  <c r="Q34" i="2"/>
  <c r="P34" i="2"/>
  <c r="O34" i="2"/>
  <c r="N34" i="2"/>
  <c r="M3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<sst xmlns="http://schemas.openxmlformats.org/spreadsheetml/2006/main" count="313" uniqueCount="151">
  <si>
    <t>Date</t>
  </si>
  <si>
    <t>Mkt-RF</t>
  </si>
  <si>
    <t>RF</t>
  </si>
  <si>
    <t>2016-01-31</t>
  </si>
  <si>
    <t>2016-02-29</t>
  </si>
  <si>
    <t>2016-03-31</t>
  </si>
  <si>
    <t>2016-04-30</t>
  </si>
  <si>
    <t>2016-05-31</t>
  </si>
  <si>
    <t>2016-06-30</t>
  </si>
  <si>
    <t>2016-07-31</t>
  </si>
  <si>
    <t>2016-08-31</t>
  </si>
  <si>
    <t>2016-09-30</t>
  </si>
  <si>
    <t>2016-10-31</t>
  </si>
  <si>
    <t>2016-11-30</t>
  </si>
  <si>
    <t>2016-12-31</t>
  </si>
  <si>
    <t>2017-01-31</t>
  </si>
  <si>
    <t>2017-02-28</t>
  </si>
  <si>
    <t>2017-03-31</t>
  </si>
  <si>
    <t>2017-04-30</t>
  </si>
  <si>
    <t>2017-05-31</t>
  </si>
  <si>
    <t>2017-06-30</t>
  </si>
  <si>
    <t>2017-07-31</t>
  </si>
  <si>
    <t>2017-08-31</t>
  </si>
  <si>
    <t>2017-09-30</t>
  </si>
  <si>
    <t>2017-10-31</t>
  </si>
  <si>
    <t>2017-11-30</t>
  </si>
  <si>
    <t>2017-12-31</t>
  </si>
  <si>
    <t>2018-01-31</t>
  </si>
  <si>
    <t>2018-02-28</t>
  </si>
  <si>
    <t>2018-03-31</t>
  </si>
  <si>
    <t>2018-04-30</t>
  </si>
  <si>
    <t>2018-05-31</t>
  </si>
  <si>
    <t>2018-06-30</t>
  </si>
  <si>
    <t>2018-07-31</t>
  </si>
  <si>
    <t>2018-08-31</t>
  </si>
  <si>
    <t>2018-09-30</t>
  </si>
  <si>
    <t>2018-10-31</t>
  </si>
  <si>
    <t>2018-11-30</t>
  </si>
  <si>
    <t>2018-12-31</t>
  </si>
  <si>
    <t>2019-01-31</t>
  </si>
  <si>
    <t>2019-02-28</t>
  </si>
  <si>
    <t>2019-03-31</t>
  </si>
  <si>
    <t>2019-04-30</t>
  </si>
  <si>
    <t>2019-05-31</t>
  </si>
  <si>
    <t>2019-06-30</t>
  </si>
  <si>
    <t>2019-07-31</t>
  </si>
  <si>
    <t>2019-08-31</t>
  </si>
  <si>
    <t>2019-09-30</t>
  </si>
  <si>
    <t>2019-10-31</t>
  </si>
  <si>
    <t>2019-11-30</t>
  </si>
  <si>
    <t>2019-12-31</t>
  </si>
  <si>
    <t>2020-01-31</t>
  </si>
  <si>
    <t>2020-02-29</t>
  </si>
  <si>
    <t>2020-03-31</t>
  </si>
  <si>
    <t>2020-04-30</t>
  </si>
  <si>
    <t>2020-05-31</t>
  </si>
  <si>
    <t>2020-06-30</t>
  </si>
  <si>
    <t>2020-07-31</t>
  </si>
  <si>
    <t>2020-08-31</t>
  </si>
  <si>
    <t>2020-09-30</t>
  </si>
  <si>
    <t>2020-10-31</t>
  </si>
  <si>
    <t>2020-11-30</t>
  </si>
  <si>
    <t>2020-12-31</t>
  </si>
  <si>
    <t>2021-01-31</t>
  </si>
  <si>
    <t>2021-02-28</t>
  </si>
  <si>
    <t>2021-03-31</t>
  </si>
  <si>
    <t>2021-04-30</t>
  </si>
  <si>
    <t>2021-05-31</t>
  </si>
  <si>
    <t>2021-06-30</t>
  </si>
  <si>
    <t>2021-07-31</t>
  </si>
  <si>
    <t>2021-08-31</t>
  </si>
  <si>
    <t>2021-09-30</t>
  </si>
  <si>
    <t>2021-10-31</t>
  </si>
  <si>
    <t>2021-11-30</t>
  </si>
  <si>
    <t>2021-12-31</t>
  </si>
  <si>
    <t>2022-01-31</t>
  </si>
  <si>
    <t>2022-02-28</t>
  </si>
  <si>
    <t>2022-03-31</t>
  </si>
  <si>
    <t>2022-04-30</t>
  </si>
  <si>
    <t>2022-05-31</t>
  </si>
  <si>
    <t>2022-06-30</t>
  </si>
  <si>
    <t>2022-07-31</t>
  </si>
  <si>
    <t>2022-08-31</t>
  </si>
  <si>
    <t>2022-09-30</t>
  </si>
  <si>
    <t>2022-10-31</t>
  </si>
  <si>
    <t>2022-11-30</t>
  </si>
  <si>
    <t>2022-12-31</t>
  </si>
  <si>
    <t>2023-01-31</t>
  </si>
  <si>
    <t>2023-02-28</t>
  </si>
  <si>
    <t>2023-03-31</t>
  </si>
  <si>
    <t>2023-04-30</t>
  </si>
  <si>
    <t>2023-05-31</t>
  </si>
  <si>
    <t>2023-06-30</t>
  </si>
  <si>
    <t>2023-07-31</t>
  </si>
  <si>
    <t>2023-08-31</t>
  </si>
  <si>
    <t>2023-09-30</t>
  </si>
  <si>
    <t>2023-10-31</t>
  </si>
  <si>
    <t>2023-11-30</t>
  </si>
  <si>
    <t>2023-12-31</t>
  </si>
  <si>
    <t>2024-01-31</t>
  </si>
  <si>
    <t>2024-02-29</t>
  </si>
  <si>
    <t>2024-03-31</t>
  </si>
  <si>
    <t>2024-04-30</t>
  </si>
  <si>
    <t>2024-05-31</t>
  </si>
  <si>
    <t>2024-06-30</t>
  </si>
  <si>
    <t>2024-07-31</t>
  </si>
  <si>
    <t>2024-08-31</t>
  </si>
  <si>
    <t>2024-09-30</t>
  </si>
  <si>
    <t>2024-10-31</t>
  </si>
  <si>
    <t>2024-11-30</t>
  </si>
  <si>
    <t>2024-12-31</t>
  </si>
  <si>
    <t>2025-01-31</t>
  </si>
  <si>
    <t>2025-02-28</t>
  </si>
  <si>
    <t>2025-03-31</t>
  </si>
  <si>
    <t>2025-04-30</t>
  </si>
  <si>
    <t>2025-05-31</t>
  </si>
  <si>
    <t>2025-06-30</t>
  </si>
  <si>
    <t>2025-07-31</t>
  </si>
  <si>
    <t>2025-08-31</t>
  </si>
  <si>
    <t>2025-09-30</t>
  </si>
  <si>
    <t>2025-10-31</t>
  </si>
  <si>
    <t>2025-11-30</t>
  </si>
  <si>
    <t>AAPL</t>
  </si>
  <si>
    <t>AMZN</t>
  </si>
  <si>
    <t>GOOG</t>
  </si>
  <si>
    <t>META</t>
  </si>
  <si>
    <t>MSFT</t>
  </si>
  <si>
    <t>NVDA</t>
  </si>
  <si>
    <t>TSLA</t>
  </si>
  <si>
    <t>Step 1: Estimate single index model for each stock</t>
  </si>
  <si>
    <t xml:space="preserve">Mean </t>
  </si>
  <si>
    <t>Std deviation</t>
  </si>
  <si>
    <t>Variance</t>
  </si>
  <si>
    <t>Single index model</t>
  </si>
  <si>
    <t>Alpha</t>
  </si>
  <si>
    <t>Beta</t>
  </si>
  <si>
    <t>R squared</t>
  </si>
  <si>
    <t>Idiosyncratic variance</t>
  </si>
  <si>
    <t>Step 2: Construct the active part of the portfolio</t>
  </si>
  <si>
    <t>Unadjusted weights (information ratios)</t>
  </si>
  <si>
    <t>Sum</t>
  </si>
  <si>
    <t>Active portfolio weights</t>
  </si>
  <si>
    <t>Step 3: Active portfolio characteristics</t>
  </si>
  <si>
    <t>Step 4: Optimal allocation to the active portfolio</t>
  </si>
  <si>
    <t>Information ratio of active portfolio</t>
  </si>
  <si>
    <t>Market risk premium to variance</t>
  </si>
  <si>
    <t>Unadjusted active weight</t>
  </si>
  <si>
    <t>Optimal weight in active portfolio</t>
  </si>
  <si>
    <t>Optimal weight in market portfolio</t>
  </si>
  <si>
    <t>Step 5: Construct complete portfolio</t>
  </si>
  <si>
    <t>Optimal weight inside complete portfolio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</si>
</sst>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000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top"/>
    </xf>
    <xf numFmtId="168" fontId="0" fillId="0" borderId="0" xfId="0" applyNumberFormat="1"/>
    <xf numFmtId="168" fontId="0" fillId="0" borderId="0" xfId="0" applyNumberFormat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0" fillId="2" borderId="0" xfId="0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0"/>
  <sheetViews>
    <sheetView workbookViewId="0">
      <selection activeCell="D3" sqref="D3"/>
    </sheetView>
  </sheetViews>
  <sheetFormatPr defaultRowHeight="14.4" x14ac:dyDescent="0.55000000000000004"/>
  <cols>
    <col min="4" max="10" width="15.15625" customWidth="1"/>
  </cols>
  <sheetData>
    <row r="1" spans="1:10" x14ac:dyDescent="0.55000000000000004">
      <c r="A1" s="1" t="s">
        <v>0</v>
      </c>
      <c r="B1" s="1" t="s">
        <v>1</v>
      </c>
      <c r="C1" s="1" t="s">
        <v>2</v>
      </c>
      <c r="D1" s="1" t="s">
        <v>122</v>
      </c>
      <c r="E1" s="1" t="s">
        <v>123</v>
      </c>
      <c r="F1" s="1" t="s">
        <v>124</v>
      </c>
      <c r="G1" s="1" t="s">
        <v>125</v>
      </c>
      <c r="H1" s="1" t="s">
        <v>126</v>
      </c>
      <c r="I1" s="1" t="s">
        <v>127</v>
      </c>
      <c r="J1" s="1" t="s">
        <v>128</v>
      </c>
    </row>
    <row r="2" spans="1:10" x14ac:dyDescent="0.55000000000000004">
      <c r="A2" s="1" t="s">
        <v>3</v>
      </c>
      <c r="B2">
        <v>-5.74E-2</v>
      </c>
      <c r="C2">
        <v>1E-4</v>
      </c>
      <c r="D2">
        <v>-7.5242240867390175E-2</v>
      </c>
      <c r="E2">
        <v>-0.13151543200295751</v>
      </c>
      <c r="F2">
        <v>-2.0991428522809889E-2</v>
      </c>
      <c r="G2">
        <v>7.2138361802077222E-2</v>
      </c>
      <c r="H2">
        <v>-7.0294661614954679E-3</v>
      </c>
      <c r="I2">
        <v>-0.1113475011153915</v>
      </c>
      <c r="J2">
        <v>-0.2033665563708866</v>
      </c>
    </row>
    <row r="3" spans="1:10" x14ac:dyDescent="0.55000000000000004">
      <c r="A3" s="1" t="s">
        <v>4</v>
      </c>
      <c r="B3">
        <v>-5.9999999999999995E-4</v>
      </c>
      <c r="C3">
        <v>2.0000000000000001E-4</v>
      </c>
      <c r="D3">
        <v>-6.6776161071424589E-3</v>
      </c>
      <c r="E3">
        <v>-5.8739383590420302E-2</v>
      </c>
      <c r="F3">
        <v>-6.0811643390239152E-2</v>
      </c>
      <c r="G3">
        <v>-4.7143677573834197E-2</v>
      </c>
      <c r="H3">
        <v>-7.6420389581927206E-2</v>
      </c>
      <c r="I3">
        <v>7.0672782484274332E-2</v>
      </c>
      <c r="J3">
        <v>3.8179392869095441E-3</v>
      </c>
    </row>
    <row r="4" spans="1:10" x14ac:dyDescent="0.55000000000000004">
      <c r="A4" s="1" t="s">
        <v>5</v>
      </c>
      <c r="B4">
        <v>6.9500000000000006E-2</v>
      </c>
      <c r="C4">
        <v>2.0000000000000001E-4</v>
      </c>
      <c r="D4">
        <v>0.1333272733132127</v>
      </c>
      <c r="E4">
        <v>7.4422637976578221E-2</v>
      </c>
      <c r="F4">
        <v>6.7615612103736122E-2</v>
      </c>
      <c r="G4">
        <v>6.7152959070788443E-2</v>
      </c>
      <c r="H4">
        <v>9.3288829001289875E-2</v>
      </c>
      <c r="I4">
        <v>0.14030005724748751</v>
      </c>
      <c r="J4">
        <v>0.19715524005247409</v>
      </c>
    </row>
    <row r="5" spans="1:10" x14ac:dyDescent="0.55000000000000004">
      <c r="A5" s="1" t="s">
        <v>6</v>
      </c>
      <c r="B5">
        <v>9.1999999999999998E-3</v>
      </c>
      <c r="C5">
        <v>1E-4</v>
      </c>
      <c r="D5">
        <v>-0.1399214562794564</v>
      </c>
      <c r="E5">
        <v>0.1110942894178326</v>
      </c>
      <c r="F5">
        <v>-6.9722898013335755E-2</v>
      </c>
      <c r="G5">
        <v>3.0499532305401811E-2</v>
      </c>
      <c r="H5">
        <v>-9.7048571030924236E-2</v>
      </c>
      <c r="I5">
        <v>-2.8066886847615269E-3</v>
      </c>
      <c r="J5">
        <v>4.7830459391734033E-2</v>
      </c>
    </row>
    <row r="6" spans="1:10" x14ac:dyDescent="0.55000000000000004">
      <c r="A6" s="1" t="s">
        <v>7</v>
      </c>
      <c r="B6">
        <v>1.78E-2</v>
      </c>
      <c r="C6">
        <v>1E-4</v>
      </c>
      <c r="D6">
        <v>6.5287266109095521E-2</v>
      </c>
      <c r="E6">
        <v>9.5817094405820091E-2</v>
      </c>
      <c r="F6">
        <v>6.1629798616894993E-2</v>
      </c>
      <c r="G6">
        <v>1.046101489636597E-2</v>
      </c>
      <c r="H6">
        <v>6.2762977253728147E-2</v>
      </c>
      <c r="I6">
        <v>0.31494588629416631</v>
      </c>
      <c r="J6">
        <v>-7.28111083172156E-2</v>
      </c>
    </row>
    <row r="7" spans="1:10" x14ac:dyDescent="0.55000000000000004">
      <c r="A7" s="1" t="s">
        <v>8</v>
      </c>
      <c r="B7">
        <v>-2.9999999999999997E-4</v>
      </c>
      <c r="C7">
        <v>2.0000000000000001E-4</v>
      </c>
      <c r="D7">
        <v>-3.6831028528417693E-2</v>
      </c>
      <c r="E7">
        <v>-9.9199335258159937E-3</v>
      </c>
      <c r="F7">
        <v>-5.9289074803036468E-2</v>
      </c>
      <c r="G7">
        <v>-3.8128015791380587E-2</v>
      </c>
      <c r="H7">
        <v>-2.7774896579525029E-2</v>
      </c>
      <c r="I7">
        <v>8.8198977994968786E-3</v>
      </c>
      <c r="J7">
        <v>-4.9052516041747873E-2</v>
      </c>
    </row>
    <row r="8" spans="1:10" x14ac:dyDescent="0.55000000000000004">
      <c r="A8" s="1" t="s">
        <v>9</v>
      </c>
      <c r="B8">
        <v>3.9399999999999998E-2</v>
      </c>
      <c r="C8">
        <v>2.0000000000000001E-4</v>
      </c>
      <c r="D8">
        <v>9.0062983593374613E-2</v>
      </c>
      <c r="E8">
        <v>6.0353266507274128E-2</v>
      </c>
      <c r="F8">
        <v>0.1108077878169398</v>
      </c>
      <c r="G8">
        <v>8.4529193036129158E-2</v>
      </c>
      <c r="H8">
        <v>0.1076803394577575</v>
      </c>
      <c r="I8">
        <v>0.21463499451871121</v>
      </c>
      <c r="J8">
        <v>0.10603918690237001</v>
      </c>
    </row>
    <row r="9" spans="1:10" x14ac:dyDescent="0.55000000000000004">
      <c r="A9" s="1" t="s">
        <v>10</v>
      </c>
      <c r="B9">
        <v>4.8999999999999998E-3</v>
      </c>
      <c r="C9">
        <v>2.0000000000000001E-4</v>
      </c>
      <c r="D9">
        <v>1.813614361372928E-2</v>
      </c>
      <c r="E9">
        <v>1.363982692722621E-2</v>
      </c>
      <c r="F9">
        <v>-2.2634220085245849E-3</v>
      </c>
      <c r="G9">
        <v>1.7589102658474021E-2</v>
      </c>
      <c r="H9">
        <v>1.376120935301617E-2</v>
      </c>
      <c r="I9">
        <v>7.4255784393178814E-2</v>
      </c>
      <c r="J9">
        <v>-9.7022904572476087E-2</v>
      </c>
    </row>
    <row r="10" spans="1:10" x14ac:dyDescent="0.55000000000000004">
      <c r="A10" s="1" t="s">
        <v>11</v>
      </c>
      <c r="B10">
        <v>2.7000000000000001E-3</v>
      </c>
      <c r="C10">
        <v>2.0000000000000001E-4</v>
      </c>
      <c r="D10">
        <v>7.1276552604385257E-2</v>
      </c>
      <c r="E10">
        <v>8.860318280928281E-2</v>
      </c>
      <c r="F10">
        <v>1.334989205365811E-2</v>
      </c>
      <c r="G10">
        <v>1.7047319742675041E-2</v>
      </c>
      <c r="H10">
        <v>8.68421111784623E-3</v>
      </c>
      <c r="I10">
        <v>0.11911089145458061</v>
      </c>
      <c r="J10">
        <v>-3.7639705293445853E-2</v>
      </c>
    </row>
    <row r="11" spans="1:10" x14ac:dyDescent="0.55000000000000004">
      <c r="A11" s="1" t="s">
        <v>12</v>
      </c>
      <c r="B11">
        <v>-2.01E-2</v>
      </c>
      <c r="C11">
        <v>2.0000000000000001E-4</v>
      </c>
      <c r="D11">
        <v>4.3344799202214013E-3</v>
      </c>
      <c r="E11">
        <v>-5.6717349489147417E-2</v>
      </c>
      <c r="F11">
        <v>9.3273990133353468E-3</v>
      </c>
      <c r="G11">
        <v>2.120522425158633E-2</v>
      </c>
      <c r="H11">
        <v>4.0277541725745707E-2</v>
      </c>
      <c r="I11">
        <v>3.8528762357996633E-2</v>
      </c>
      <c r="J11">
        <v>-3.087781715857929E-2</v>
      </c>
    </row>
    <row r="12" spans="1:10" x14ac:dyDescent="0.55000000000000004">
      <c r="A12" s="1" t="s">
        <v>13</v>
      </c>
      <c r="B12">
        <v>4.8599999999999997E-2</v>
      </c>
      <c r="C12">
        <v>1E-4</v>
      </c>
      <c r="D12">
        <v>-2.659887865861987E-2</v>
      </c>
      <c r="E12">
        <v>-4.9694904402671103E-2</v>
      </c>
      <c r="F12">
        <v>-3.3777746338339631E-2</v>
      </c>
      <c r="G12">
        <v>-9.5961518407424951E-2</v>
      </c>
      <c r="H12">
        <v>5.6744958161767389E-3</v>
      </c>
      <c r="I12">
        <v>0.29567169934204163</v>
      </c>
      <c r="J12">
        <v>-4.2128139186963343E-2</v>
      </c>
    </row>
    <row r="13" spans="1:10" x14ac:dyDescent="0.55000000000000004">
      <c r="A13" s="1" t="s">
        <v>14</v>
      </c>
      <c r="B13">
        <v>1.8100000000000002E-2</v>
      </c>
      <c r="C13">
        <v>2.9999999999999997E-4</v>
      </c>
      <c r="D13">
        <v>5.3335535019044089E-2</v>
      </c>
      <c r="E13">
        <v>-9.3262048262265917E-4</v>
      </c>
      <c r="F13">
        <v>1.817849591003351E-2</v>
      </c>
      <c r="G13">
        <v>-2.8458059478355779E-2</v>
      </c>
      <c r="H13">
        <v>3.8164401240453172E-2</v>
      </c>
      <c r="I13">
        <v>0.1594343247649119</v>
      </c>
      <c r="J13">
        <v>0.12824708724004941</v>
      </c>
    </row>
    <row r="14" spans="1:10" x14ac:dyDescent="0.55000000000000004">
      <c r="A14" s="1" t="s">
        <v>15</v>
      </c>
      <c r="B14">
        <v>1.9400000000000001E-2</v>
      </c>
      <c r="C14">
        <v>4.0000000000000002E-4</v>
      </c>
      <c r="D14">
        <v>4.7746538594972687E-2</v>
      </c>
      <c r="E14">
        <v>9.8163683157969306E-2</v>
      </c>
      <c r="F14">
        <v>3.2352065363421723E-2</v>
      </c>
      <c r="G14">
        <v>0.1327249997612725</v>
      </c>
      <c r="H14">
        <v>4.0392747965702469E-2</v>
      </c>
      <c r="I14">
        <v>2.285883295885438E-2</v>
      </c>
      <c r="J14">
        <v>0.17895082974215981</v>
      </c>
    </row>
    <row r="15" spans="1:10" x14ac:dyDescent="0.55000000000000004">
      <c r="A15" s="1" t="s">
        <v>16</v>
      </c>
      <c r="B15">
        <v>3.5499999999999997E-2</v>
      </c>
      <c r="C15">
        <v>4.0000000000000002E-4</v>
      </c>
      <c r="D15">
        <v>0.12888351744542809</v>
      </c>
      <c r="E15">
        <v>2.618154953570739E-2</v>
      </c>
      <c r="F15">
        <v>3.3158015577940743E-2</v>
      </c>
      <c r="G15">
        <v>4.0055146510478812E-2</v>
      </c>
      <c r="H15">
        <v>-1.036367048744791E-2</v>
      </c>
      <c r="I15">
        <v>-7.052546416906047E-2</v>
      </c>
      <c r="J15">
        <v>-7.7005611888445458E-3</v>
      </c>
    </row>
    <row r="16" spans="1:10" x14ac:dyDescent="0.55000000000000004">
      <c r="A16" s="1" t="s">
        <v>17</v>
      </c>
      <c r="B16">
        <v>1.6999999999999999E-3</v>
      </c>
      <c r="C16">
        <v>2.9999999999999997E-4</v>
      </c>
      <c r="D16">
        <v>5.3236394260228533E-2</v>
      </c>
      <c r="E16">
        <v>4.9110120630820868E-2</v>
      </c>
      <c r="F16">
        <v>7.71388132613815E-3</v>
      </c>
      <c r="G16">
        <v>4.8030008850338923E-2</v>
      </c>
      <c r="H16">
        <v>3.5624959272523071E-2</v>
      </c>
      <c r="I16">
        <v>7.4768064310065663E-2</v>
      </c>
      <c r="J16">
        <v>0.11324450226739401</v>
      </c>
    </row>
    <row r="17" spans="1:10" x14ac:dyDescent="0.55000000000000004">
      <c r="A17" s="1" t="s">
        <v>18</v>
      </c>
      <c r="B17">
        <v>1.0800000000000001E-2</v>
      </c>
      <c r="C17">
        <v>5.0000000000000001E-4</v>
      </c>
      <c r="D17">
        <v>-6.9809037836265908E-5</v>
      </c>
      <c r="E17">
        <v>4.3370871588667807E-2</v>
      </c>
      <c r="F17">
        <v>9.2096868989619995E-2</v>
      </c>
      <c r="G17">
        <v>5.7726335100450887E-2</v>
      </c>
      <c r="H17">
        <v>3.947733265395148E-2</v>
      </c>
      <c r="I17">
        <v>-4.2504445474687347E-2</v>
      </c>
      <c r="J17">
        <v>0.12853035120778761</v>
      </c>
    </row>
    <row r="18" spans="1:10" x14ac:dyDescent="0.55000000000000004">
      <c r="A18" s="1" t="s">
        <v>19</v>
      </c>
      <c r="B18">
        <v>1.0699999999999999E-2</v>
      </c>
      <c r="C18">
        <v>5.9999999999999995E-4</v>
      </c>
      <c r="D18">
        <v>6.3417785966622953E-2</v>
      </c>
      <c r="E18">
        <v>7.5276461314963905E-2</v>
      </c>
      <c r="F18">
        <v>6.5013824216980431E-2</v>
      </c>
      <c r="G18">
        <v>8.0532974504521349E-3</v>
      </c>
      <c r="H18">
        <v>2.0157816923483281E-2</v>
      </c>
      <c r="I18">
        <v>0.38398863160416269</v>
      </c>
      <c r="J18">
        <v>8.5777034603921276E-2</v>
      </c>
    </row>
    <row r="19" spans="1:10" x14ac:dyDescent="0.55000000000000004">
      <c r="A19" s="1" t="s">
        <v>20</v>
      </c>
      <c r="B19">
        <v>7.9000000000000008E-3</v>
      </c>
      <c r="C19">
        <v>5.9999999999999995E-4</v>
      </c>
      <c r="D19">
        <v>-5.3322352710993171E-2</v>
      </c>
      <c r="E19">
        <v>-2.6763939876424111E-2</v>
      </c>
      <c r="F19">
        <v>-5.8174142182568563E-2</v>
      </c>
      <c r="G19">
        <v>-3.1692479873651762E-3</v>
      </c>
      <c r="H19">
        <v>-7.3723749153198348E-3</v>
      </c>
      <c r="I19">
        <v>2.5095750139942918E-3</v>
      </c>
      <c r="J19">
        <v>6.0408771991791621E-2</v>
      </c>
    </row>
    <row r="20" spans="1:10" x14ac:dyDescent="0.55000000000000004">
      <c r="A20" s="1" t="s">
        <v>21</v>
      </c>
      <c r="B20">
        <v>1.8800000000000001E-2</v>
      </c>
      <c r="C20">
        <v>7.000000000000001E-4</v>
      </c>
      <c r="D20">
        <v>3.2704119016312427E-2</v>
      </c>
      <c r="E20">
        <v>2.043385086583371E-2</v>
      </c>
      <c r="F20">
        <v>2.395654697528515E-2</v>
      </c>
      <c r="G20">
        <v>0.1210094089266138</v>
      </c>
      <c r="H20">
        <v>5.4693358334581443E-2</v>
      </c>
      <c r="I20">
        <v>0.12416996493612791</v>
      </c>
      <c r="J20">
        <v>-0.10547270255162811</v>
      </c>
    </row>
    <row r="21" spans="1:10" x14ac:dyDescent="0.55000000000000004">
      <c r="A21" s="1" t="s">
        <v>22</v>
      </c>
      <c r="B21">
        <v>1.8E-3</v>
      </c>
      <c r="C21">
        <v>8.9999999999999998E-4</v>
      </c>
      <c r="D21">
        <v>0.1026691439335972</v>
      </c>
      <c r="E21">
        <v>-7.2688485312847329E-3</v>
      </c>
      <c r="F21">
        <v>9.4894385656454361E-3</v>
      </c>
      <c r="G21">
        <v>1.6070866838704401E-2</v>
      </c>
      <c r="H21">
        <v>2.8472860878267611E-2</v>
      </c>
      <c r="I21">
        <v>4.2642956059696591E-2</v>
      </c>
      <c r="J21">
        <v>0.1002566226219908</v>
      </c>
    </row>
    <row r="22" spans="1:10" x14ac:dyDescent="0.55000000000000004">
      <c r="A22" s="1" t="s">
        <v>23</v>
      </c>
      <c r="B22">
        <v>2.4899999999999999E-2</v>
      </c>
      <c r="C22">
        <v>8.9999999999999998E-4</v>
      </c>
      <c r="D22">
        <v>-5.6553438391239608E-2</v>
      </c>
      <c r="E22">
        <v>-1.9630792069039619E-2</v>
      </c>
      <c r="F22">
        <v>2.1057529369905788E-2</v>
      </c>
      <c r="G22">
        <v>-6.3964175987125671E-3</v>
      </c>
      <c r="H22">
        <v>1.563256264822011E-3</v>
      </c>
      <c r="I22">
        <v>5.5993043665432778E-2</v>
      </c>
      <c r="J22">
        <v>-4.1584754245049697E-2</v>
      </c>
    </row>
    <row r="23" spans="1:10" x14ac:dyDescent="0.55000000000000004">
      <c r="A23" s="1" t="s">
        <v>24</v>
      </c>
      <c r="B23">
        <v>2.2599999999999999E-2</v>
      </c>
      <c r="C23">
        <v>8.9999999999999998E-4</v>
      </c>
      <c r="D23">
        <v>9.6807759781582625E-2</v>
      </c>
      <c r="E23">
        <v>0.1497165176249049</v>
      </c>
      <c r="F23">
        <v>5.9982711504767527E-2</v>
      </c>
      <c r="G23">
        <v>5.3783491092137758E-2</v>
      </c>
      <c r="H23">
        <v>0.11666019411376841</v>
      </c>
      <c r="I23">
        <v>0.1568496646177775</v>
      </c>
      <c r="J23">
        <v>-2.8056310233193878E-2</v>
      </c>
    </row>
    <row r="24" spans="1:10" x14ac:dyDescent="0.55000000000000004">
      <c r="A24" s="1" t="s">
        <v>25</v>
      </c>
      <c r="B24">
        <v>3.1199999999999999E-2</v>
      </c>
      <c r="C24">
        <v>8.0000000000000004E-4</v>
      </c>
      <c r="D24">
        <v>1.6622909431670999E-2</v>
      </c>
      <c r="E24">
        <v>6.4662376788881426E-2</v>
      </c>
      <c r="F24">
        <v>4.6918571497915904E-3</v>
      </c>
      <c r="G24">
        <v>-1.599463551561053E-2</v>
      </c>
      <c r="H24">
        <v>1.190160349934777E-2</v>
      </c>
      <c r="I24">
        <v>-2.9495603638337361E-2</v>
      </c>
      <c r="J24">
        <v>-6.8410061501682828E-2</v>
      </c>
    </row>
    <row r="25" spans="1:10" x14ac:dyDescent="0.55000000000000004">
      <c r="A25" s="1" t="s">
        <v>26</v>
      </c>
      <c r="B25">
        <v>1.06E-2</v>
      </c>
      <c r="C25">
        <v>8.9999999999999998E-4</v>
      </c>
      <c r="D25">
        <v>-1.1705300939044431E-2</v>
      </c>
      <c r="E25">
        <v>-6.1865684018398426E-3</v>
      </c>
      <c r="F25">
        <v>2.4466214700439078E-2</v>
      </c>
      <c r="G25">
        <v>-4.0636989295055326E-3</v>
      </c>
      <c r="H25">
        <v>2.138058750229321E-2</v>
      </c>
      <c r="I25">
        <v>-3.5252422019753087E-2</v>
      </c>
      <c r="J25">
        <v>8.094513338934739E-3</v>
      </c>
    </row>
    <row r="26" spans="1:10" x14ac:dyDescent="0.55000000000000004">
      <c r="A26" s="1" t="s">
        <v>27</v>
      </c>
      <c r="B26">
        <v>5.5800000000000002E-2</v>
      </c>
      <c r="C26">
        <v>1.1000000000000001E-3</v>
      </c>
      <c r="D26">
        <v>-1.0636672352147269E-2</v>
      </c>
      <c r="E26">
        <v>0.24063897541810569</v>
      </c>
      <c r="F26">
        <v>0.1180620647262465</v>
      </c>
      <c r="G26">
        <v>5.9106807133693762E-2</v>
      </c>
      <c r="H26">
        <v>0.11070845632399171</v>
      </c>
      <c r="I26">
        <v>0.27028382341683721</v>
      </c>
      <c r="J26">
        <v>0.1379797841868817</v>
      </c>
    </row>
    <row r="27" spans="1:10" x14ac:dyDescent="0.55000000000000004">
      <c r="A27" s="1" t="s">
        <v>28</v>
      </c>
      <c r="B27">
        <v>-3.6400000000000002E-2</v>
      </c>
      <c r="C27">
        <v>1.1000000000000001E-3</v>
      </c>
      <c r="D27">
        <v>6.3847597064284445E-2</v>
      </c>
      <c r="E27">
        <v>4.2429063602001271E-2</v>
      </c>
      <c r="F27">
        <v>-5.5737915807271048E-2</v>
      </c>
      <c r="G27">
        <v>-4.5855651937559472E-2</v>
      </c>
      <c r="H27">
        <v>-1.3051357116066861E-2</v>
      </c>
      <c r="I27">
        <v>-1.545963703228892E-2</v>
      </c>
      <c r="J27">
        <v>-3.1751855938356721E-2</v>
      </c>
    </row>
    <row r="28" spans="1:10" x14ac:dyDescent="0.55000000000000004">
      <c r="A28" s="1" t="s">
        <v>29</v>
      </c>
      <c r="B28">
        <v>-2.35E-2</v>
      </c>
      <c r="C28">
        <v>1.1999999999999999E-3</v>
      </c>
      <c r="D28">
        <v>-5.4210109403109441E-2</v>
      </c>
      <c r="E28">
        <v>-4.3049368885689221E-2</v>
      </c>
      <c r="F28">
        <v>-6.6025239830574844E-2</v>
      </c>
      <c r="G28">
        <v>-0.103914465390596</v>
      </c>
      <c r="H28">
        <v>-2.208870861270951E-2</v>
      </c>
      <c r="I28">
        <v>-4.2421981385804219E-2</v>
      </c>
      <c r="J28">
        <v>-0.22424645662146761</v>
      </c>
    </row>
    <row r="29" spans="1:10" x14ac:dyDescent="0.55000000000000004">
      <c r="A29" s="1" t="s">
        <v>30</v>
      </c>
      <c r="B29">
        <v>2.7000000000000001E-3</v>
      </c>
      <c r="C29">
        <v>1.4E-3</v>
      </c>
      <c r="D29">
        <v>-1.5020018529564029E-2</v>
      </c>
      <c r="E29">
        <v>8.2074796471630185E-2</v>
      </c>
      <c r="F29">
        <v>-1.401439090315415E-2</v>
      </c>
      <c r="G29">
        <v>7.6412823334987889E-2</v>
      </c>
      <c r="H29">
        <v>2.4652173349318799E-2</v>
      </c>
      <c r="I29">
        <v>-2.8887164551477329E-2</v>
      </c>
      <c r="J29">
        <v>0.10434740448152741</v>
      </c>
    </row>
    <row r="30" spans="1:10" x14ac:dyDescent="0.55000000000000004">
      <c r="A30" s="1" t="s">
        <v>31</v>
      </c>
      <c r="B30">
        <v>2.6599999999999999E-2</v>
      </c>
      <c r="C30">
        <v>1.4E-3</v>
      </c>
      <c r="D30">
        <v>0.13076380400649271</v>
      </c>
      <c r="E30">
        <v>4.0539410880386262E-2</v>
      </c>
      <c r="F30">
        <v>6.6507322507360023E-2</v>
      </c>
      <c r="G30">
        <v>0.1150000205467252</v>
      </c>
      <c r="H30">
        <v>5.6886099052466221E-2</v>
      </c>
      <c r="I30">
        <v>0.1213428119196658</v>
      </c>
      <c r="J30">
        <v>-3.1201019338043531E-2</v>
      </c>
    </row>
    <row r="31" spans="1:10" x14ac:dyDescent="0.55000000000000004">
      <c r="A31" s="1" t="s">
        <v>32</v>
      </c>
      <c r="B31">
        <v>4.8999999999999998E-3</v>
      </c>
      <c r="C31">
        <v>1.4E-3</v>
      </c>
      <c r="D31">
        <v>-5.5986422351956833E-3</v>
      </c>
      <c r="E31">
        <v>4.3065192317739857E-2</v>
      </c>
      <c r="F31">
        <v>2.8258386600539032E-2</v>
      </c>
      <c r="G31">
        <v>1.3244284973978671E-2</v>
      </c>
      <c r="H31">
        <v>1.99725516607141E-3</v>
      </c>
      <c r="I31">
        <v>-6.0047908638359633E-2</v>
      </c>
      <c r="J31">
        <v>0.20447436127384999</v>
      </c>
    </row>
    <row r="32" spans="1:10" x14ac:dyDescent="0.55000000000000004">
      <c r="A32" s="1" t="s">
        <v>33</v>
      </c>
      <c r="B32">
        <v>3.2000000000000001E-2</v>
      </c>
      <c r="C32">
        <v>1.6000000000000001E-3</v>
      </c>
      <c r="D32">
        <v>2.798339201818956E-2</v>
      </c>
      <c r="E32">
        <v>4.5676007550937259E-2</v>
      </c>
      <c r="F32">
        <v>9.1076870290384804E-2</v>
      </c>
      <c r="G32">
        <v>-0.1118772186768727</v>
      </c>
      <c r="H32">
        <v>7.5753188966979357E-2</v>
      </c>
      <c r="I32">
        <v>3.3600728963644189E-2</v>
      </c>
      <c r="J32">
        <v>-0.1306604479146567</v>
      </c>
    </row>
    <row r="33" spans="1:10" x14ac:dyDescent="0.55000000000000004">
      <c r="A33" s="1" t="s">
        <v>34</v>
      </c>
      <c r="B33">
        <v>3.4500000000000003E-2</v>
      </c>
      <c r="C33">
        <v>1.6000000000000001E-3</v>
      </c>
      <c r="D33">
        <v>0.19622702359561689</v>
      </c>
      <c r="E33">
        <v>0.13236448128539749</v>
      </c>
      <c r="F33">
        <v>7.6407715865856041E-4</v>
      </c>
      <c r="G33">
        <v>1.8252371447858629E-2</v>
      </c>
      <c r="H33">
        <v>5.891788489073857E-2</v>
      </c>
      <c r="I33">
        <v>0.14628758556706051</v>
      </c>
      <c r="J33">
        <v>1.180654210235188E-2</v>
      </c>
    </row>
    <row r="34" spans="1:10" x14ac:dyDescent="0.55000000000000004">
      <c r="A34" s="1" t="s">
        <v>35</v>
      </c>
      <c r="B34">
        <v>5.9999999999999995E-4</v>
      </c>
      <c r="C34">
        <v>1.5E-3</v>
      </c>
      <c r="D34">
        <v>-4.8249165486771162E-3</v>
      </c>
      <c r="E34">
        <v>-4.8243068342539441E-3</v>
      </c>
      <c r="F34">
        <v>-2.0292529175400809E-2</v>
      </c>
      <c r="G34">
        <v>-6.4132456487646095E-2</v>
      </c>
      <c r="H34">
        <v>2.207891499890224E-2</v>
      </c>
      <c r="I34">
        <v>1.7592811448490231E-3</v>
      </c>
      <c r="J34">
        <v>-0.1222900020400651</v>
      </c>
    </row>
    <row r="35" spans="1:10" x14ac:dyDescent="0.55000000000000004">
      <c r="A35" s="1" t="s">
        <v>36</v>
      </c>
      <c r="B35">
        <v>-7.6499999999999999E-2</v>
      </c>
      <c r="C35">
        <v>1.9E-3</v>
      </c>
      <c r="D35">
        <v>-3.0477677598539251E-2</v>
      </c>
      <c r="E35">
        <v>-0.20219175018307881</v>
      </c>
      <c r="F35">
        <v>-9.7782018815842253E-2</v>
      </c>
      <c r="G35">
        <v>-7.7039992862004469E-2</v>
      </c>
      <c r="H35">
        <v>-6.6101449202554674E-2</v>
      </c>
      <c r="I35">
        <v>-0.24976888070298089</v>
      </c>
      <c r="J35">
        <v>0.2740114899082402</v>
      </c>
    </row>
    <row r="36" spans="1:10" x14ac:dyDescent="0.55000000000000004">
      <c r="A36" s="1" t="s">
        <v>37</v>
      </c>
      <c r="B36">
        <v>1.7100000000000001E-2</v>
      </c>
      <c r="C36">
        <v>1.8E-3</v>
      </c>
      <c r="D36">
        <v>-0.18404443532501399</v>
      </c>
      <c r="E36">
        <v>5.7671752452419733E-2</v>
      </c>
      <c r="F36">
        <v>1.6400831645355E-2</v>
      </c>
      <c r="G36">
        <v>-7.3654297162866755E-2</v>
      </c>
      <c r="H36">
        <v>3.8198788717680898E-2</v>
      </c>
      <c r="I36">
        <v>-0.22482599650321869</v>
      </c>
      <c r="J36">
        <v>3.9013369505781492E-2</v>
      </c>
    </row>
    <row r="37" spans="1:10" x14ac:dyDescent="0.55000000000000004">
      <c r="A37" s="1" t="s">
        <v>38</v>
      </c>
      <c r="B37">
        <v>-9.5500000000000002E-2</v>
      </c>
      <c r="C37">
        <v>1.9E-3</v>
      </c>
      <c r="D37">
        <v>-0.1136164999491376</v>
      </c>
      <c r="E37">
        <v>-0.11134970006404429</v>
      </c>
      <c r="F37">
        <v>-5.3744791097478872E-2</v>
      </c>
      <c r="G37">
        <v>-6.770512162752107E-2</v>
      </c>
      <c r="H37">
        <v>-8.0090259768858307E-2</v>
      </c>
      <c r="I37">
        <v>-0.1823189144378973</v>
      </c>
      <c r="J37">
        <v>-5.0445120571447011E-2</v>
      </c>
    </row>
    <row r="38" spans="1:10" x14ac:dyDescent="0.55000000000000004">
      <c r="A38" s="1" t="s">
        <v>39</v>
      </c>
      <c r="B38">
        <v>8.3699999999999997E-2</v>
      </c>
      <c r="C38">
        <v>2.0999999999999999E-3</v>
      </c>
      <c r="D38">
        <v>5.5153723901549163E-2</v>
      </c>
      <c r="E38">
        <v>0.14431709005232071</v>
      </c>
      <c r="F38">
        <v>7.7982919637414438E-2</v>
      </c>
      <c r="G38">
        <v>0.27156899023491587</v>
      </c>
      <c r="H38">
        <v>2.8157971220201361E-2</v>
      </c>
      <c r="I38">
        <v>7.6779088809973084E-2</v>
      </c>
      <c r="J38">
        <v>-7.7463916336398153E-2</v>
      </c>
    </row>
    <row r="39" spans="1:10" x14ac:dyDescent="0.55000000000000004">
      <c r="A39" s="1" t="s">
        <v>40</v>
      </c>
      <c r="B39">
        <v>3.4200000000000001E-2</v>
      </c>
      <c r="C39">
        <v>1.8E-3</v>
      </c>
      <c r="D39">
        <v>4.0314945583726391E-2</v>
      </c>
      <c r="E39">
        <v>-4.5905984879618167E-2</v>
      </c>
      <c r="F39">
        <v>3.179937694318014E-3</v>
      </c>
      <c r="G39">
        <v>-3.1435559941244917E-2</v>
      </c>
      <c r="H39">
        <v>7.2776061784522339E-2</v>
      </c>
      <c r="I39">
        <v>7.3113087475801697E-2</v>
      </c>
      <c r="J39">
        <v>4.1886467283445583E-2</v>
      </c>
    </row>
    <row r="40" spans="1:10" x14ac:dyDescent="0.55000000000000004">
      <c r="A40" s="1" t="s">
        <v>41</v>
      </c>
      <c r="B40">
        <v>1.0999999999999999E-2</v>
      </c>
      <c r="C40">
        <v>1.9E-3</v>
      </c>
      <c r="D40">
        <v>0.10173054935166451</v>
      </c>
      <c r="E40">
        <v>8.5935707313532728E-2</v>
      </c>
      <c r="F40">
        <v>4.7673194420298159E-2</v>
      </c>
      <c r="G40">
        <v>3.2455827037525697E-2</v>
      </c>
      <c r="H40">
        <v>5.7249739344493289E-2</v>
      </c>
      <c r="I40">
        <v>0.1652082981625056</v>
      </c>
      <c r="J40">
        <v>-0.12510938574404129</v>
      </c>
    </row>
    <row r="41" spans="1:10" x14ac:dyDescent="0.55000000000000004">
      <c r="A41" s="1" t="s">
        <v>42</v>
      </c>
      <c r="B41">
        <v>3.9699999999999999E-2</v>
      </c>
      <c r="C41">
        <v>2.0999999999999999E-3</v>
      </c>
      <c r="D41">
        <v>5.6436051738057547E-2</v>
      </c>
      <c r="E41">
        <v>8.1858745469169936E-2</v>
      </c>
      <c r="F41">
        <v>1.292910102477518E-2</v>
      </c>
      <c r="G41">
        <v>0.16023760152980879</v>
      </c>
      <c r="H41">
        <v>0.10734252920801229</v>
      </c>
      <c r="I41">
        <v>8.0197649948194893E-3</v>
      </c>
      <c r="J41">
        <v>-0.14710923820280411</v>
      </c>
    </row>
    <row r="42" spans="1:10" x14ac:dyDescent="0.55000000000000004">
      <c r="A42" s="1" t="s">
        <v>43</v>
      </c>
      <c r="B42">
        <v>-6.9199999999999998E-2</v>
      </c>
      <c r="C42">
        <v>2.0999999999999999E-3</v>
      </c>
      <c r="D42">
        <v>-0.12757255602295919</v>
      </c>
      <c r="E42">
        <v>-7.8613196747792879E-2</v>
      </c>
      <c r="F42">
        <v>-7.1393669471471966E-2</v>
      </c>
      <c r="G42">
        <v>-8.2368117746780989E-2</v>
      </c>
      <c r="H42">
        <v>-5.2986208526127787E-2</v>
      </c>
      <c r="I42">
        <v>-0.25160246016101939</v>
      </c>
      <c r="J42">
        <v>-0.22426582233190809</v>
      </c>
    </row>
    <row r="43" spans="1:10" x14ac:dyDescent="0.55000000000000004">
      <c r="A43" s="1" t="s">
        <v>44</v>
      </c>
      <c r="B43">
        <v>6.9199999999999998E-2</v>
      </c>
      <c r="C43">
        <v>1.8E-3</v>
      </c>
      <c r="D43">
        <v>0.13487290697135829</v>
      </c>
      <c r="E43">
        <v>6.679174655008091E-2</v>
      </c>
      <c r="F43">
        <v>-2.0586491828525681E-2</v>
      </c>
      <c r="G43">
        <v>8.7507845242849935E-2</v>
      </c>
      <c r="H43">
        <v>8.7127160931511183E-2</v>
      </c>
      <c r="I43">
        <v>0.2137718312889747</v>
      </c>
      <c r="J43">
        <v>0.20684812952665019</v>
      </c>
    </row>
    <row r="44" spans="1:10" x14ac:dyDescent="0.55000000000000004">
      <c r="A44" s="1" t="s">
        <v>45</v>
      </c>
      <c r="B44">
        <v>1.23E-2</v>
      </c>
      <c r="C44">
        <v>1.9E-3</v>
      </c>
      <c r="D44">
        <v>7.6394453012064822E-2</v>
      </c>
      <c r="E44">
        <v>-1.4179183493694739E-2</v>
      </c>
      <c r="F44">
        <v>0.12560698028393211</v>
      </c>
      <c r="G44">
        <v>6.3730483982271657E-3</v>
      </c>
      <c r="H44">
        <v>1.724411025815353E-2</v>
      </c>
      <c r="I44">
        <v>2.7339458160995141E-2</v>
      </c>
      <c r="J44">
        <v>8.1222529743000926E-2</v>
      </c>
    </row>
    <row r="45" spans="1:10" x14ac:dyDescent="0.55000000000000004">
      <c r="A45" s="1" t="s">
        <v>46</v>
      </c>
      <c r="B45">
        <v>-2.5499999999999998E-2</v>
      </c>
      <c r="C45">
        <v>1.6000000000000001E-3</v>
      </c>
      <c r="D45">
        <v>-2.0183946358227619E-2</v>
      </c>
      <c r="E45">
        <v>-4.8473822697145057E-2</v>
      </c>
      <c r="F45">
        <v>-2.3490147645226611E-2</v>
      </c>
      <c r="G45">
        <v>-4.4071407743111579E-2</v>
      </c>
      <c r="H45">
        <v>1.166771068256733E-2</v>
      </c>
      <c r="I45">
        <v>-7.171900618501037E-3</v>
      </c>
      <c r="J45">
        <v>-6.6222365951633888E-2</v>
      </c>
    </row>
    <row r="46" spans="1:10" x14ac:dyDescent="0.55000000000000004">
      <c r="A46" s="1" t="s">
        <v>47</v>
      </c>
      <c r="B46">
        <v>1.41E-2</v>
      </c>
      <c r="C46">
        <v>1.8E-3</v>
      </c>
      <c r="D46">
        <v>7.7038263162486631E-2</v>
      </c>
      <c r="E46">
        <v>-2.2732743159706411E-2</v>
      </c>
      <c r="F46">
        <v>2.6007948896843439E-2</v>
      </c>
      <c r="G46">
        <v>-4.0878998436070117E-2</v>
      </c>
      <c r="H46">
        <v>1.1844855088462671E-2</v>
      </c>
      <c r="I46">
        <v>4.0190857133953317E-2</v>
      </c>
      <c r="J46">
        <v>6.7638889470114094E-2</v>
      </c>
    </row>
    <row r="47" spans="1:10" x14ac:dyDescent="0.55000000000000004">
      <c r="A47" s="1" t="s">
        <v>48</v>
      </c>
      <c r="B47">
        <v>2.07E-2</v>
      </c>
      <c r="C47">
        <v>1.5E-3</v>
      </c>
      <c r="D47">
        <v>0.1106842968674924</v>
      </c>
      <c r="E47">
        <v>2.347470126911189E-2</v>
      </c>
      <c r="F47">
        <v>3.3724318725567803E-2</v>
      </c>
      <c r="G47">
        <v>7.6201666756689157E-2</v>
      </c>
      <c r="H47">
        <v>3.1216680019846121E-2</v>
      </c>
      <c r="I47">
        <v>0.15482270180035301</v>
      </c>
      <c r="J47">
        <v>0.30742722101642039</v>
      </c>
    </row>
    <row r="48" spans="1:10" x14ac:dyDescent="0.55000000000000004">
      <c r="A48" s="1" t="s">
        <v>49</v>
      </c>
      <c r="B48">
        <v>3.8699999999999998E-2</v>
      </c>
      <c r="C48">
        <v>1.1999999999999999E-3</v>
      </c>
      <c r="D48">
        <v>7.4328689490427369E-2</v>
      </c>
      <c r="E48">
        <v>1.358730122740393E-2</v>
      </c>
      <c r="F48">
        <v>3.559208833176486E-2</v>
      </c>
      <c r="G48">
        <v>5.2126266591238757E-2</v>
      </c>
      <c r="H48">
        <v>5.5869258983028303E-2</v>
      </c>
      <c r="I48">
        <v>7.8201401994709707E-2</v>
      </c>
      <c r="J48">
        <v>4.7694647129001837E-2</v>
      </c>
    </row>
    <row r="49" spans="1:10" x14ac:dyDescent="0.55000000000000004">
      <c r="A49" s="1" t="s">
        <v>50</v>
      </c>
      <c r="B49">
        <v>2.7699999999999999E-2</v>
      </c>
      <c r="C49">
        <v>1.4E-3</v>
      </c>
      <c r="D49">
        <v>0.1020829242687351</v>
      </c>
      <c r="E49">
        <v>2.612169426447308E-2</v>
      </c>
      <c r="F49">
        <v>2.456788698147605E-2</v>
      </c>
      <c r="G49">
        <v>1.790313213941519E-2</v>
      </c>
      <c r="H49">
        <v>4.5294159536783278E-2</v>
      </c>
      <c r="I49">
        <v>8.6433457831919913E-2</v>
      </c>
      <c r="J49">
        <v>0.26789715336284647</v>
      </c>
    </row>
    <row r="50" spans="1:10" x14ac:dyDescent="0.55000000000000004">
      <c r="A50" s="1" t="s">
        <v>51</v>
      </c>
      <c r="B50">
        <v>-1.1000000000000001E-3</v>
      </c>
      <c r="C50">
        <v>1.2999999999999999E-3</v>
      </c>
      <c r="D50">
        <v>5.4009531372736667E-2</v>
      </c>
      <c r="E50">
        <v>8.7063802786522704E-2</v>
      </c>
      <c r="F50">
        <v>7.2706252051697895E-2</v>
      </c>
      <c r="G50">
        <v>-1.6272851366309519E-2</v>
      </c>
      <c r="H50">
        <v>7.945462618158361E-2</v>
      </c>
      <c r="I50">
        <v>4.8021285761825627E-3</v>
      </c>
      <c r="J50">
        <v>0.55515985734346907</v>
      </c>
    </row>
    <row r="51" spans="1:10" x14ac:dyDescent="0.55000000000000004">
      <c r="A51" s="1" t="s">
        <v>52</v>
      </c>
      <c r="B51">
        <v>-8.1500000000000003E-2</v>
      </c>
      <c r="C51">
        <v>1.1999999999999999E-3</v>
      </c>
      <c r="D51">
        <v>-0.1167972445703548</v>
      </c>
      <c r="E51">
        <v>-6.2213720133630579E-2</v>
      </c>
      <c r="F51">
        <v>-6.6167734760106622E-2</v>
      </c>
      <c r="G51">
        <v>-4.6753408638978138E-2</v>
      </c>
      <c r="H51">
        <v>-4.8287666858274243E-2</v>
      </c>
      <c r="I51">
        <v>0.14228318442800461</v>
      </c>
      <c r="J51">
        <v>2.677646887053875E-2</v>
      </c>
    </row>
    <row r="52" spans="1:10" x14ac:dyDescent="0.55000000000000004">
      <c r="A52" s="1" t="s">
        <v>53</v>
      </c>
      <c r="B52">
        <v>-0.13370000000000001</v>
      </c>
      <c r="C52">
        <v>1.1999999999999999E-3</v>
      </c>
      <c r="D52">
        <v>-6.7553819237202717E-2</v>
      </c>
      <c r="E52">
        <v>3.5020571318223233E-2</v>
      </c>
      <c r="F52">
        <v>-0.13179723444119221</v>
      </c>
      <c r="G52">
        <v>-0.13337149330424239</v>
      </c>
      <c r="H52">
        <v>-2.3882527876901372E-2</v>
      </c>
      <c r="I52">
        <v>-2.337279023687977E-2</v>
      </c>
      <c r="J52">
        <v>-0.2155570713684315</v>
      </c>
    </row>
    <row r="53" spans="1:10" x14ac:dyDescent="0.55000000000000004">
      <c r="A53" s="1" t="s">
        <v>54</v>
      </c>
      <c r="B53">
        <v>0.13600000000000001</v>
      </c>
      <c r="C53">
        <v>0</v>
      </c>
      <c r="D53">
        <v>0.1553735138072263</v>
      </c>
      <c r="E53">
        <v>0.26890011766607169</v>
      </c>
      <c r="F53">
        <v>0.15982834958043579</v>
      </c>
      <c r="G53">
        <v>0.22727824182505299</v>
      </c>
      <c r="H53">
        <v>0.1363262372715075</v>
      </c>
      <c r="I53">
        <v>0.1088011675453255</v>
      </c>
      <c r="J53">
        <v>0.49213731948802097</v>
      </c>
    </row>
    <row r="54" spans="1:10" x14ac:dyDescent="0.55000000000000004">
      <c r="A54" s="1" t="s">
        <v>55</v>
      </c>
      <c r="B54">
        <v>5.57E-2</v>
      </c>
      <c r="C54">
        <v>1E-4</v>
      </c>
      <c r="D54">
        <v>8.2165051238833886E-2</v>
      </c>
      <c r="E54">
        <v>-1.278494124009177E-2</v>
      </c>
      <c r="F54">
        <v>5.9510889420355977E-2</v>
      </c>
      <c r="G54">
        <v>9.9555416645931594E-2</v>
      </c>
      <c r="H54">
        <v>2.2543073126972461E-2</v>
      </c>
      <c r="I54">
        <v>0.21465739404642109</v>
      </c>
      <c r="J54">
        <v>6.7938868337833691E-2</v>
      </c>
    </row>
    <row r="55" spans="1:10" x14ac:dyDescent="0.55000000000000004">
      <c r="A55" s="1" t="s">
        <v>56</v>
      </c>
      <c r="B55">
        <v>2.4500000000000001E-2</v>
      </c>
      <c r="C55">
        <v>1E-4</v>
      </c>
      <c r="D55">
        <v>0.15049201606668211</v>
      </c>
      <c r="E55">
        <v>0.1295667285339113</v>
      </c>
      <c r="F55">
        <v>-1.0714419813021349E-2</v>
      </c>
      <c r="G55">
        <v>8.7965399265992339E-3</v>
      </c>
      <c r="H55">
        <v>0.1136522796752244</v>
      </c>
      <c r="I55">
        <v>7.0108457820166947E-2</v>
      </c>
      <c r="J55">
        <v>0.29318563282708188</v>
      </c>
    </row>
    <row r="56" spans="1:10" x14ac:dyDescent="0.55000000000000004">
      <c r="A56" s="1" t="s">
        <v>57</v>
      </c>
      <c r="B56">
        <v>5.8299999999999998E-2</v>
      </c>
      <c r="C56">
        <v>1E-4</v>
      </c>
      <c r="D56">
        <v>0.16513178838999809</v>
      </c>
      <c r="E56">
        <v>0.1471136218500213</v>
      </c>
      <c r="F56">
        <v>4.9058711502481422E-2</v>
      </c>
      <c r="G56">
        <v>0.1171443611127896</v>
      </c>
      <c r="H56">
        <v>7.3705925330156408E-3</v>
      </c>
      <c r="I56">
        <v>0.1181168286200827</v>
      </c>
      <c r="J56">
        <v>0.32501088439815318</v>
      </c>
    </row>
    <row r="57" spans="1:10" x14ac:dyDescent="0.55000000000000004">
      <c r="A57" s="1" t="s">
        <v>58</v>
      </c>
      <c r="B57">
        <v>7.6200000000000004E-2</v>
      </c>
      <c r="C57">
        <v>1E-4</v>
      </c>
      <c r="D57">
        <v>0.2143798948896409</v>
      </c>
      <c r="E57">
        <v>9.0461033692982085E-2</v>
      </c>
      <c r="F57">
        <v>0.1019719737236036</v>
      </c>
      <c r="G57">
        <v>0.15583231985765031</v>
      </c>
      <c r="H57">
        <v>0.1000930220201601</v>
      </c>
      <c r="I57">
        <v>0.25999205593802399</v>
      </c>
      <c r="J57">
        <v>0.74145212527871163</v>
      </c>
    </row>
    <row r="58" spans="1:10" x14ac:dyDescent="0.55000000000000004">
      <c r="A58" s="1" t="s">
        <v>59</v>
      </c>
      <c r="B58">
        <v>-3.6400000000000002E-2</v>
      </c>
      <c r="C58">
        <v>1E-4</v>
      </c>
      <c r="D58">
        <v>-0.10090833873357501</v>
      </c>
      <c r="E58">
        <v>-8.7578591852605525E-2</v>
      </c>
      <c r="F58">
        <v>-0.1007112299525609</v>
      </c>
      <c r="G58">
        <v>-0.1067530104507631</v>
      </c>
      <c r="H58">
        <v>-6.5142296633861396E-2</v>
      </c>
      <c r="I58">
        <v>1.1663974059388019E-2</v>
      </c>
      <c r="J58">
        <v>-0.13908741409927111</v>
      </c>
    </row>
    <row r="59" spans="1:10" x14ac:dyDescent="0.55000000000000004">
      <c r="A59" s="1" t="s">
        <v>60</v>
      </c>
      <c r="B59">
        <v>-2.0799999999999999E-2</v>
      </c>
      <c r="C59">
        <v>1E-4</v>
      </c>
      <c r="D59">
        <v>-6.0012231607448063E-2</v>
      </c>
      <c r="E59">
        <v>-3.5754085335205521E-2</v>
      </c>
      <c r="F59">
        <v>0.1030279705824757</v>
      </c>
      <c r="G59">
        <v>4.6200562822216176E-3</v>
      </c>
      <c r="H59">
        <v>-3.7370063392828001E-2</v>
      </c>
      <c r="I59">
        <v>-7.3371155344132966E-2</v>
      </c>
      <c r="J59">
        <v>-9.5498911316060253E-2</v>
      </c>
    </row>
    <row r="60" spans="1:10" x14ac:dyDescent="0.55000000000000004">
      <c r="A60" s="1" t="s">
        <v>61</v>
      </c>
      <c r="B60">
        <v>0.1245</v>
      </c>
      <c r="C60">
        <v>1E-4</v>
      </c>
      <c r="D60">
        <v>9.360675068569102E-2</v>
      </c>
      <c r="E60">
        <v>4.3439868865324797E-2</v>
      </c>
      <c r="F60">
        <v>8.619950087084427E-2</v>
      </c>
      <c r="G60">
        <v>5.2677474464717162E-2</v>
      </c>
      <c r="H60">
        <v>5.729248799411657E-2</v>
      </c>
      <c r="I60">
        <v>6.9211515749428854E-2</v>
      </c>
      <c r="J60">
        <v>0.46273580214756338</v>
      </c>
    </row>
    <row r="61" spans="1:10" x14ac:dyDescent="0.55000000000000004">
      <c r="A61" s="1" t="s">
        <v>62</v>
      </c>
      <c r="B61">
        <v>4.6300000000000001E-2</v>
      </c>
      <c r="C61">
        <v>1E-4</v>
      </c>
      <c r="D61">
        <v>0.1164968000331628</v>
      </c>
      <c r="E61">
        <v>2.8058383014484271E-2</v>
      </c>
      <c r="F61">
        <v>-5.0320938518594316E-3</v>
      </c>
      <c r="G61">
        <v>-1.3755778729659159E-2</v>
      </c>
      <c r="H61">
        <v>4.1726087673156893E-2</v>
      </c>
      <c r="I61">
        <v>-2.5855125125776809E-2</v>
      </c>
      <c r="J61">
        <v>0.24325228028976539</v>
      </c>
    </row>
    <row r="62" spans="1:10" x14ac:dyDescent="0.55000000000000004">
      <c r="A62" s="1" t="s">
        <v>63</v>
      </c>
      <c r="B62">
        <v>-7.000000000000001E-4</v>
      </c>
      <c r="C62">
        <v>0</v>
      </c>
      <c r="D62">
        <v>-5.5017013901288436E-3</v>
      </c>
      <c r="E62">
        <v>-1.557601223652838E-2</v>
      </c>
      <c r="F62">
        <v>4.7868792039067458E-2</v>
      </c>
      <c r="G62">
        <v>-5.4290582682777977E-2</v>
      </c>
      <c r="H62">
        <v>4.2891828072384008E-2</v>
      </c>
      <c r="I62">
        <v>-4.7041267948150223E-3</v>
      </c>
      <c r="J62">
        <v>0.1245058575743683</v>
      </c>
    </row>
    <row r="63" spans="1:10" x14ac:dyDescent="0.55000000000000004">
      <c r="A63" s="1" t="s">
        <v>64</v>
      </c>
      <c r="B63">
        <v>2.81E-2</v>
      </c>
      <c r="C63">
        <v>0</v>
      </c>
      <c r="D63">
        <v>-8.1085187832174666E-2</v>
      </c>
      <c r="E63">
        <v>-3.5328413767423683E-2</v>
      </c>
      <c r="F63">
        <v>0.10955799384749181</v>
      </c>
      <c r="G63">
        <v>-2.7482570381968112E-3</v>
      </c>
      <c r="H63">
        <v>1.810567627037019E-3</v>
      </c>
      <c r="I63">
        <v>5.5793962029943689E-2</v>
      </c>
      <c r="J63">
        <v>-0.14874045049393911</v>
      </c>
    </row>
    <row r="64" spans="1:10" x14ac:dyDescent="0.55000000000000004">
      <c r="A64" s="1" t="s">
        <v>65</v>
      </c>
      <c r="B64">
        <v>3.1600000000000003E-2</v>
      </c>
      <c r="C64">
        <v>0</v>
      </c>
      <c r="D64">
        <v>8.8447695936129112E-3</v>
      </c>
      <c r="E64">
        <v>3.7178414851712921E-4</v>
      </c>
      <c r="F64">
        <v>1.559746808042695E-2</v>
      </c>
      <c r="G64">
        <v>0.14327284144134869</v>
      </c>
      <c r="H64">
        <v>1.692485841881064E-2</v>
      </c>
      <c r="I64">
        <v>-2.670544949017695E-2</v>
      </c>
      <c r="J64">
        <v>-1.12065694608412E-2</v>
      </c>
    </row>
    <row r="65" spans="1:10" x14ac:dyDescent="0.55000000000000004">
      <c r="A65" s="1" t="s">
        <v>66</v>
      </c>
      <c r="B65">
        <v>4.9500000000000002E-2</v>
      </c>
      <c r="C65">
        <v>0</v>
      </c>
      <c r="D65">
        <v>7.6218116068377473E-2</v>
      </c>
      <c r="E65">
        <v>0.1206627370956834</v>
      </c>
      <c r="F65">
        <v>0.165080230447997</v>
      </c>
      <c r="G65">
        <v>0.10372466796950409</v>
      </c>
      <c r="H65">
        <v>6.9601926488939592E-2</v>
      </c>
      <c r="I65">
        <v>0.1248427805659835</v>
      </c>
      <c r="J65">
        <v>6.2147247719217313E-2</v>
      </c>
    </row>
    <row r="66" spans="1:10" x14ac:dyDescent="0.55000000000000004">
      <c r="A66" s="1" t="s">
        <v>67</v>
      </c>
      <c r="B66">
        <v>3.0000000000000001E-3</v>
      </c>
      <c r="C66">
        <v>0</v>
      </c>
      <c r="D66">
        <v>-5.2107372290461362E-2</v>
      </c>
      <c r="E66">
        <v>-7.047025525869377E-2</v>
      </c>
      <c r="F66">
        <v>5.9754886323792888E-4</v>
      </c>
      <c r="G66">
        <v>1.1228049345033631E-2</v>
      </c>
      <c r="H66">
        <v>-9.9136646779348636E-3</v>
      </c>
      <c r="I66">
        <v>8.2281117491059153E-2</v>
      </c>
      <c r="J66">
        <v>-0.1187133552411728</v>
      </c>
    </row>
    <row r="67" spans="1:10" x14ac:dyDescent="0.55000000000000004">
      <c r="A67" s="1" t="s">
        <v>68</v>
      </c>
      <c r="B67">
        <v>2.7400000000000001E-2</v>
      </c>
      <c r="C67">
        <v>0</v>
      </c>
      <c r="D67">
        <v>0.10097626663659411</v>
      </c>
      <c r="E67">
        <v>6.7354987370939812E-2</v>
      </c>
      <c r="F67">
        <v>3.9293997665672757E-2</v>
      </c>
      <c r="G67">
        <v>5.7737221002733152E-2</v>
      </c>
      <c r="H67">
        <v>8.7494353174218276E-2</v>
      </c>
      <c r="I67">
        <v>0.23133969974024951</v>
      </c>
      <c r="J67">
        <v>8.7137347189101044E-2</v>
      </c>
    </row>
    <row r="68" spans="1:10" x14ac:dyDescent="0.55000000000000004">
      <c r="A68" s="1" t="s">
        <v>69</v>
      </c>
      <c r="B68">
        <v>1.34E-2</v>
      </c>
      <c r="C68">
        <v>0</v>
      </c>
      <c r="D68">
        <v>6.498250021410823E-2</v>
      </c>
      <c r="E68">
        <v>-3.2722282722282732E-2</v>
      </c>
      <c r="F68">
        <v>7.9039978919400955E-2</v>
      </c>
      <c r="G68">
        <v>2.4704623815835051E-2</v>
      </c>
      <c r="H68">
        <v>5.1716437656434078E-2</v>
      </c>
      <c r="I68">
        <v>-2.49481181539144E-2</v>
      </c>
      <c r="J68">
        <v>1.103427987887895E-2</v>
      </c>
    </row>
    <row r="69" spans="1:10" x14ac:dyDescent="0.55000000000000004">
      <c r="A69" s="1" t="s">
        <v>70</v>
      </c>
      <c r="B69">
        <v>2.9399999999999999E-2</v>
      </c>
      <c r="C69">
        <v>0</v>
      </c>
      <c r="D69">
        <v>4.092944289482725E-2</v>
      </c>
      <c r="E69">
        <v>4.3034169499993842E-2</v>
      </c>
      <c r="F69">
        <v>7.5735535457489123E-2</v>
      </c>
      <c r="G69">
        <v>6.4776764344394833E-2</v>
      </c>
      <c r="H69">
        <v>5.9562529206817372E-2</v>
      </c>
      <c r="I69">
        <v>0.1480075892026895</v>
      </c>
      <c r="J69">
        <v>7.0605383799069443E-2</v>
      </c>
    </row>
    <row r="70" spans="1:10" x14ac:dyDescent="0.55000000000000004">
      <c r="A70" s="1" t="s">
        <v>71</v>
      </c>
      <c r="B70">
        <v>-4.3999999999999997E-2</v>
      </c>
      <c r="C70">
        <v>0</v>
      </c>
      <c r="D70">
        <v>-6.6640337971448194E-2</v>
      </c>
      <c r="E70">
        <v>-5.3518108762925842E-2</v>
      </c>
      <c r="F70">
        <v>-8.3846692110816412E-2</v>
      </c>
      <c r="G70">
        <v>-0.1054089625126607</v>
      </c>
      <c r="H70">
        <v>-6.4331139627096579E-2</v>
      </c>
      <c r="I70">
        <v>-7.4395815542271593E-2</v>
      </c>
      <c r="J70">
        <v>5.404233150359361E-2</v>
      </c>
    </row>
    <row r="71" spans="1:10" x14ac:dyDescent="0.55000000000000004">
      <c r="A71" s="1" t="s">
        <v>72</v>
      </c>
      <c r="B71">
        <v>6.6299999999999998E-2</v>
      </c>
      <c r="C71">
        <v>0</v>
      </c>
      <c r="D71">
        <v>5.8657389197681598E-2</v>
      </c>
      <c r="E71">
        <v>2.6602457596643259E-2</v>
      </c>
      <c r="F71">
        <v>0.11259465262899</v>
      </c>
      <c r="G71">
        <v>-4.6612888971950713E-2</v>
      </c>
      <c r="H71">
        <v>0.1762913193837907</v>
      </c>
      <c r="I71">
        <v>0.2341668031359487</v>
      </c>
      <c r="J71">
        <v>0.43652959572908201</v>
      </c>
    </row>
    <row r="72" spans="1:10" x14ac:dyDescent="0.55000000000000004">
      <c r="A72" s="1" t="s">
        <v>73</v>
      </c>
      <c r="B72">
        <v>-1.5800000000000002E-2</v>
      </c>
      <c r="C72">
        <v>0</v>
      </c>
      <c r="D72">
        <v>0.1034713036893469</v>
      </c>
      <c r="E72">
        <v>3.9923701306487043E-2</v>
      </c>
      <c r="F72">
        <v>-3.9242312656763263E-2</v>
      </c>
      <c r="G72">
        <v>2.7503534934114619E-3</v>
      </c>
      <c r="H72">
        <v>-3.1060542176642998E-3</v>
      </c>
      <c r="I72">
        <v>0.27805343502890573</v>
      </c>
      <c r="J72">
        <v>2.7612188873779031E-2</v>
      </c>
    </row>
    <row r="73" spans="1:10" x14ac:dyDescent="0.55000000000000004">
      <c r="A73" s="1" t="s">
        <v>74</v>
      </c>
      <c r="B73">
        <v>3.2300000000000002E-2</v>
      </c>
      <c r="C73">
        <v>1E-4</v>
      </c>
      <c r="D73">
        <v>7.5796375110414038E-2</v>
      </c>
      <c r="E73">
        <v>-4.9251968788284861E-2</v>
      </c>
      <c r="F73">
        <v>1.5636769881535399E-2</v>
      </c>
      <c r="G73">
        <v>3.6645715712912308E-2</v>
      </c>
      <c r="H73">
        <v>1.919397729914785E-2</v>
      </c>
      <c r="I73">
        <v>-9.9920299084907627E-2</v>
      </c>
      <c r="J73">
        <v>-7.6854519478508632E-2</v>
      </c>
    </row>
    <row r="74" spans="1:10" x14ac:dyDescent="0.55000000000000004">
      <c r="A74" s="1" t="s">
        <v>75</v>
      </c>
      <c r="B74">
        <v>-6.1600000000000002E-2</v>
      </c>
      <c r="C74">
        <v>0</v>
      </c>
      <c r="D74">
        <v>-1.5712187417288411E-2</v>
      </c>
      <c r="E74">
        <v>-0.10282991021845669</v>
      </c>
      <c r="F74">
        <v>-6.2075011183566731E-2</v>
      </c>
      <c r="G74">
        <v>-6.8648674626055062E-2</v>
      </c>
      <c r="H74">
        <v>-7.5344971396742455E-2</v>
      </c>
      <c r="I74">
        <v>-0.16735235720867311</v>
      </c>
      <c r="J74">
        <v>-0.1136093181791404</v>
      </c>
    </row>
    <row r="75" spans="1:10" x14ac:dyDescent="0.55000000000000004">
      <c r="A75" s="1" t="s">
        <v>76</v>
      </c>
      <c r="B75">
        <v>-2.2800000000000001E-2</v>
      </c>
      <c r="C75">
        <v>0</v>
      </c>
      <c r="D75">
        <v>-5.5269355234720978E-2</v>
      </c>
      <c r="E75">
        <v>2.6672518265588471E-2</v>
      </c>
      <c r="F75">
        <v>-5.9505372986815566E-3</v>
      </c>
      <c r="G75">
        <v>-0.32634236368391528</v>
      </c>
      <c r="H75">
        <v>-3.9198658426416011E-2</v>
      </c>
      <c r="I75">
        <v>-4.1249066565435264E-3</v>
      </c>
      <c r="J75">
        <v>-7.0768158663262803E-2</v>
      </c>
    </row>
    <row r="76" spans="1:10" x14ac:dyDescent="0.55000000000000004">
      <c r="A76" s="1" t="s">
        <v>77</v>
      </c>
      <c r="B76">
        <v>3.0800000000000001E-2</v>
      </c>
      <c r="C76">
        <v>0</v>
      </c>
      <c r="D76">
        <v>5.8820829620773507E-2</v>
      </c>
      <c r="E76">
        <v>6.1437285030015783E-2</v>
      </c>
      <c r="F76">
        <v>3.5276335990264363E-2</v>
      </c>
      <c r="G76">
        <v>5.3689040983681213E-2</v>
      </c>
      <c r="H76">
        <v>3.3995359609132247E-2</v>
      </c>
      <c r="I76">
        <v>0.1189668311488581</v>
      </c>
      <c r="J76">
        <v>0.2380088093327557</v>
      </c>
    </row>
    <row r="77" spans="1:10" x14ac:dyDescent="0.55000000000000004">
      <c r="A77" s="1" t="s">
        <v>78</v>
      </c>
      <c r="B77">
        <v>-9.4100000000000003E-2</v>
      </c>
      <c r="C77">
        <v>0</v>
      </c>
      <c r="D77">
        <v>-9.7130890788297286E-2</v>
      </c>
      <c r="E77">
        <v>-0.23752509313621051</v>
      </c>
      <c r="F77">
        <v>-0.17674961013604451</v>
      </c>
      <c r="G77">
        <v>-9.8443996498772779E-2</v>
      </c>
      <c r="H77">
        <v>-9.9867217252404994E-2</v>
      </c>
      <c r="I77">
        <v>-0.32015834637548252</v>
      </c>
      <c r="J77">
        <v>-0.19194510982164709</v>
      </c>
    </row>
    <row r="78" spans="1:10" x14ac:dyDescent="0.55000000000000004">
      <c r="A78" s="1" t="s">
        <v>79</v>
      </c>
      <c r="B78">
        <v>-3.3999999999999998E-3</v>
      </c>
      <c r="C78">
        <v>2.9999999999999997E-4</v>
      </c>
      <c r="D78">
        <v>-5.5883256252241782E-2</v>
      </c>
      <c r="E78">
        <v>-3.2764317603166448E-2</v>
      </c>
      <c r="F78">
        <v>-8.067615935080874E-3</v>
      </c>
      <c r="G78">
        <v>-3.4069870424810911E-2</v>
      </c>
      <c r="H78">
        <v>-2.0358654801233219E-2</v>
      </c>
      <c r="I78">
        <v>6.7395885616139406E-3</v>
      </c>
      <c r="J78">
        <v>-0.12919748573786141</v>
      </c>
    </row>
    <row r="79" spans="1:10" x14ac:dyDescent="0.55000000000000004">
      <c r="A79" s="1" t="s">
        <v>80</v>
      </c>
      <c r="B79">
        <v>-8.4000000000000005E-2</v>
      </c>
      <c r="C79">
        <v>5.9999999999999995E-4</v>
      </c>
      <c r="D79">
        <v>-8.0080241167146515E-2</v>
      </c>
      <c r="E79">
        <v>-0.11645921262241291</v>
      </c>
      <c r="F79">
        <v>-4.0920134650431761E-2</v>
      </c>
      <c r="G79">
        <v>-0.1672692257640632</v>
      </c>
      <c r="H79">
        <v>-5.3120406052589719E-2</v>
      </c>
      <c r="I79">
        <v>-0.18814266201294191</v>
      </c>
      <c r="J79">
        <v>-0.1118877412230367</v>
      </c>
    </row>
    <row r="80" spans="1:10" x14ac:dyDescent="0.55000000000000004">
      <c r="A80" s="1" t="s">
        <v>81</v>
      </c>
      <c r="B80">
        <v>9.5700000000000007E-2</v>
      </c>
      <c r="C80">
        <v>8.0000000000000004E-4</v>
      </c>
      <c r="D80">
        <v>0.1886338558894394</v>
      </c>
      <c r="E80">
        <v>0.27059597129750063</v>
      </c>
      <c r="F80">
        <v>6.6447193971334473E-2</v>
      </c>
      <c r="G80">
        <v>-1.333324058521645E-2</v>
      </c>
      <c r="H80">
        <v>9.3096736350573472E-2</v>
      </c>
      <c r="I80">
        <v>0.19841931878167829</v>
      </c>
      <c r="J80">
        <v>0.32376526434081948</v>
      </c>
    </row>
    <row r="81" spans="1:10" x14ac:dyDescent="0.55000000000000004">
      <c r="A81" s="1" t="s">
        <v>82</v>
      </c>
      <c r="B81">
        <v>-3.7699999999999997E-2</v>
      </c>
      <c r="C81">
        <v>1.9E-3</v>
      </c>
      <c r="D81">
        <v>-3.2551833265440422E-2</v>
      </c>
      <c r="E81">
        <v>-6.0615046240520387E-2</v>
      </c>
      <c r="F81">
        <v>-6.4214681714176103E-2</v>
      </c>
      <c r="G81">
        <v>2.4072840573168049E-2</v>
      </c>
      <c r="H81">
        <v>-6.8639997291447652E-2</v>
      </c>
      <c r="I81">
        <v>-0.1689698660929099</v>
      </c>
      <c r="J81">
        <v>-7.2488672345137561E-2</v>
      </c>
    </row>
    <row r="82" spans="1:10" x14ac:dyDescent="0.55000000000000004">
      <c r="A82" s="1" t="s">
        <v>83</v>
      </c>
      <c r="B82">
        <v>-9.3399999999999997E-2</v>
      </c>
      <c r="C82">
        <v>1.9E-3</v>
      </c>
      <c r="D82">
        <v>-0.1197559552016788</v>
      </c>
      <c r="E82">
        <v>-0.1086218900978376</v>
      </c>
      <c r="F82">
        <v>-0.11910213277374671</v>
      </c>
      <c r="G82">
        <v>-0.1672498587758435</v>
      </c>
      <c r="H82">
        <v>-0.1073762591207543</v>
      </c>
      <c r="I82">
        <v>-0.19577319938607721</v>
      </c>
      <c r="J82">
        <v>-3.7589296114752591E-2</v>
      </c>
    </row>
    <row r="83" spans="1:10" x14ac:dyDescent="0.55000000000000004">
      <c r="A83" s="1" t="s">
        <v>84</v>
      </c>
      <c r="B83">
        <v>7.85E-2</v>
      </c>
      <c r="C83">
        <v>2.3E-3</v>
      </c>
      <c r="D83">
        <v>0.10955141181421379</v>
      </c>
      <c r="E83">
        <v>-9.345130582826322E-2</v>
      </c>
      <c r="F83">
        <v>-1.549658619103178E-2</v>
      </c>
      <c r="G83">
        <v>-0.31338431193440808</v>
      </c>
      <c r="H83">
        <v>-3.3059405927242662E-3</v>
      </c>
      <c r="I83">
        <v>0.1122014052351481</v>
      </c>
      <c r="J83">
        <v>-0.14216779156971601</v>
      </c>
    </row>
    <row r="84" spans="1:10" x14ac:dyDescent="0.55000000000000004">
      <c r="A84" s="1" t="s">
        <v>85</v>
      </c>
      <c r="B84">
        <v>4.6500000000000007E-2</v>
      </c>
      <c r="C84">
        <v>2.8999999999999998E-3</v>
      </c>
      <c r="D84">
        <v>-3.4628975837585729E-2</v>
      </c>
      <c r="E84">
        <v>-5.7594703097099131E-2</v>
      </c>
      <c r="F84">
        <v>7.1730354224212034E-2</v>
      </c>
      <c r="G84">
        <v>0.26771133412568271</v>
      </c>
      <c r="H84">
        <v>9.9125370742779051E-2</v>
      </c>
      <c r="I84">
        <v>0.25383424330566512</v>
      </c>
      <c r="J84">
        <v>-0.14432626046795269</v>
      </c>
    </row>
    <row r="85" spans="1:10" x14ac:dyDescent="0.55000000000000004">
      <c r="A85" s="1" t="s">
        <v>86</v>
      </c>
      <c r="B85">
        <v>-6.3799999999999996E-2</v>
      </c>
      <c r="C85">
        <v>3.3E-3</v>
      </c>
      <c r="D85">
        <v>-0.1208164898410321</v>
      </c>
      <c r="E85">
        <v>-0.12989435256479709</v>
      </c>
      <c r="F85">
        <v>-0.12538185890342399</v>
      </c>
      <c r="G85">
        <v>1.896706930201764E-2</v>
      </c>
      <c r="H85">
        <v>-5.7396505971557987E-2</v>
      </c>
      <c r="I85">
        <v>-0.1362207180433492</v>
      </c>
      <c r="J85">
        <v>-0.36733434907078522</v>
      </c>
    </row>
    <row r="86" spans="1:10" x14ac:dyDescent="0.55000000000000004">
      <c r="A86" s="1" t="s">
        <v>87</v>
      </c>
      <c r="B86">
        <v>6.6100000000000006E-2</v>
      </c>
      <c r="C86">
        <v>3.5000000000000001E-3</v>
      </c>
      <c r="D86">
        <v>0.1105213300227106</v>
      </c>
      <c r="E86">
        <v>0.22773806254069021</v>
      </c>
      <c r="F86">
        <v>0.12554929456915881</v>
      </c>
      <c r="G86">
        <v>0.23790911879042281</v>
      </c>
      <c r="H86">
        <v>3.3316597985137308E-2</v>
      </c>
      <c r="I86">
        <v>0.33686900111146922</v>
      </c>
      <c r="J86">
        <v>0.40623478479910968</v>
      </c>
    </row>
    <row r="87" spans="1:10" x14ac:dyDescent="0.55000000000000004">
      <c r="A87" s="1" t="s">
        <v>88</v>
      </c>
      <c r="B87">
        <v>-2.5700000000000001E-2</v>
      </c>
      <c r="C87">
        <v>3.3999999999999998E-3</v>
      </c>
      <c r="D87">
        <v>2.1622777399028289E-2</v>
      </c>
      <c r="E87">
        <v>-8.6298789232144624E-2</v>
      </c>
      <c r="F87">
        <v>-9.5824636471228186E-2</v>
      </c>
      <c r="G87">
        <v>0.1743305663550305</v>
      </c>
      <c r="H87">
        <v>6.4970086499769319E-3</v>
      </c>
      <c r="I87">
        <v>0.18830887775972349</v>
      </c>
      <c r="J87">
        <v>0.18756497670132141</v>
      </c>
    </row>
    <row r="88" spans="1:10" x14ac:dyDescent="0.55000000000000004">
      <c r="A88" s="1" t="s">
        <v>89</v>
      </c>
      <c r="B88">
        <v>2.4799999999999999E-2</v>
      </c>
      <c r="C88">
        <v>3.5999999999999999E-3</v>
      </c>
      <c r="D88">
        <v>0.12035659374389659</v>
      </c>
      <c r="E88">
        <v>9.61476943206232E-2</v>
      </c>
      <c r="F88">
        <v>0.15171653731784401</v>
      </c>
      <c r="G88">
        <v>0.2115010551289738</v>
      </c>
      <c r="H88">
        <v>0.15877672857358571</v>
      </c>
      <c r="I88">
        <v>0.19645961514659691</v>
      </c>
      <c r="J88">
        <v>8.5071213984946326E-3</v>
      </c>
    </row>
    <row r="89" spans="1:10" x14ac:dyDescent="0.55000000000000004">
      <c r="A89" s="1" t="s">
        <v>90</v>
      </c>
      <c r="B89">
        <v>6.1999999999999998E-3</v>
      </c>
      <c r="C89">
        <v>3.5000000000000001E-3</v>
      </c>
      <c r="D89">
        <v>2.8987304460148518E-2</v>
      </c>
      <c r="E89">
        <v>2.091195675834423E-2</v>
      </c>
      <c r="F89">
        <v>4.0576984052487657E-2</v>
      </c>
      <c r="G89">
        <v>0.133905841141263</v>
      </c>
      <c r="H89">
        <v>6.5764776074376918E-2</v>
      </c>
      <c r="I89">
        <v>-8.3836337611964407E-4</v>
      </c>
      <c r="J89">
        <v>-0.2079919394526327</v>
      </c>
    </row>
    <row r="90" spans="1:10" x14ac:dyDescent="0.55000000000000004">
      <c r="A90" s="1" t="s">
        <v>91</v>
      </c>
      <c r="B90">
        <v>3.3999999999999998E-3</v>
      </c>
      <c r="C90">
        <v>3.5999999999999999E-3</v>
      </c>
      <c r="D90">
        <v>4.4613395668726463E-2</v>
      </c>
      <c r="E90">
        <v>0.1434803728845884</v>
      </c>
      <c r="F90">
        <v>0.1399927281854976</v>
      </c>
      <c r="G90">
        <v>0.1015311093562494</v>
      </c>
      <c r="H90">
        <v>6.876922016386966E-2</v>
      </c>
      <c r="I90">
        <v>0.36343645776629357</v>
      </c>
      <c r="J90">
        <v>0.2411295460159617</v>
      </c>
    </row>
    <row r="91" spans="1:10" x14ac:dyDescent="0.55000000000000004">
      <c r="A91" s="1" t="s">
        <v>92</v>
      </c>
      <c r="B91">
        <v>6.4600000000000005E-2</v>
      </c>
      <c r="C91">
        <v>4.0000000000000001E-3</v>
      </c>
      <c r="D91">
        <v>9.5843785686613447E-2</v>
      </c>
      <c r="E91">
        <v>8.1107966750570082E-2</v>
      </c>
      <c r="F91">
        <v>-1.9453797348120801E-2</v>
      </c>
      <c r="G91">
        <v>8.4088997072382154E-2</v>
      </c>
      <c r="H91">
        <v>3.9265602428521618E-2</v>
      </c>
      <c r="I91">
        <v>0.11809486039968831</v>
      </c>
      <c r="J91">
        <v>0.28362672689273188</v>
      </c>
    </row>
    <row r="92" spans="1:10" x14ac:dyDescent="0.55000000000000004">
      <c r="A92" s="1" t="s">
        <v>93</v>
      </c>
      <c r="B92">
        <v>3.2099999999999997E-2</v>
      </c>
      <c r="C92">
        <v>4.5000000000000014E-3</v>
      </c>
      <c r="D92">
        <v>1.278548885666897E-2</v>
      </c>
      <c r="E92">
        <v>2.546787396352657E-2</v>
      </c>
      <c r="F92">
        <v>0.100355425784026</v>
      </c>
      <c r="G92">
        <v>0.1101819258881056</v>
      </c>
      <c r="H92">
        <v>-1.356657676167183E-2</v>
      </c>
      <c r="I92">
        <v>0.10476654030994741</v>
      </c>
      <c r="J92">
        <v>2.162204950779811E-2</v>
      </c>
    </row>
    <row r="93" spans="1:10" x14ac:dyDescent="0.55000000000000004">
      <c r="A93" s="1" t="s">
        <v>94</v>
      </c>
      <c r="B93">
        <v>-2.3599999999999999E-2</v>
      </c>
      <c r="C93">
        <v>4.5000000000000014E-3</v>
      </c>
      <c r="D93">
        <v>-4.3675253766274118E-2</v>
      </c>
      <c r="E93">
        <v>3.2390799433662298E-2</v>
      </c>
      <c r="F93">
        <v>3.1853463787726348E-2</v>
      </c>
      <c r="G93">
        <v>-7.1280587877557311E-2</v>
      </c>
      <c r="H93">
        <v>-2.4291483699348419E-2</v>
      </c>
      <c r="I93">
        <v>5.6196557404115222E-2</v>
      </c>
      <c r="J93">
        <v>-3.4962443852926788E-2</v>
      </c>
    </row>
    <row r="94" spans="1:10" x14ac:dyDescent="0.55000000000000004">
      <c r="A94" s="1" t="s">
        <v>95</v>
      </c>
      <c r="B94">
        <v>-5.2300000000000013E-2</v>
      </c>
      <c r="C94">
        <v>4.3E-3</v>
      </c>
      <c r="D94">
        <v>-8.7447656845971555E-2</v>
      </c>
      <c r="E94">
        <v>-7.8907268992859048E-2</v>
      </c>
      <c r="F94">
        <v>-4.0043714374200963E-2</v>
      </c>
      <c r="G94">
        <v>1.459993731088627E-2</v>
      </c>
      <c r="H94">
        <v>-3.4603117690164553E-2</v>
      </c>
      <c r="I94">
        <v>-0.1186507891388725</v>
      </c>
      <c r="J94">
        <v>-3.045561748493664E-2</v>
      </c>
    </row>
    <row r="95" spans="1:10" x14ac:dyDescent="0.55000000000000004">
      <c r="A95" s="1" t="s">
        <v>96</v>
      </c>
      <c r="B95">
        <v>-3.15E-2</v>
      </c>
      <c r="C95">
        <v>4.6999999999999993E-3</v>
      </c>
      <c r="D95">
        <v>-2.5698702928278472E-3</v>
      </c>
      <c r="E95">
        <v>4.6963447626806383E-2</v>
      </c>
      <c r="F95">
        <v>-4.9677634343508803E-2</v>
      </c>
      <c r="G95">
        <v>3.5308481149787241E-3</v>
      </c>
      <c r="H95">
        <v>7.0815551273412325E-2</v>
      </c>
      <c r="I95">
        <v>-6.2429841353589421E-2</v>
      </c>
      <c r="J95">
        <v>-0.19734635377632159</v>
      </c>
    </row>
    <row r="96" spans="1:10" x14ac:dyDescent="0.55000000000000004">
      <c r="A96" s="1" t="s">
        <v>97</v>
      </c>
      <c r="B96">
        <v>8.8800000000000004E-2</v>
      </c>
      <c r="C96">
        <v>4.4000000000000003E-3</v>
      </c>
      <c r="D96">
        <v>0.11231472737788729</v>
      </c>
      <c r="E96">
        <v>9.7678265517382901E-2</v>
      </c>
      <c r="F96">
        <v>6.8794904282923452E-2</v>
      </c>
      <c r="G96">
        <v>8.5902899913439468E-2</v>
      </c>
      <c r="H96">
        <v>0.1206706174135237</v>
      </c>
      <c r="I96">
        <v>0.14688569802274401</v>
      </c>
      <c r="J96">
        <v>0.19537943740621849</v>
      </c>
    </row>
    <row r="97" spans="1:10" x14ac:dyDescent="0.55000000000000004">
      <c r="A97" s="1" t="s">
        <v>98</v>
      </c>
      <c r="B97">
        <v>4.8499999999999988E-2</v>
      </c>
      <c r="C97">
        <v>4.3E-3</v>
      </c>
      <c r="D97">
        <v>1.491780028235512E-2</v>
      </c>
      <c r="E97">
        <v>4.004385139407618E-2</v>
      </c>
      <c r="F97">
        <v>5.234452109376786E-2</v>
      </c>
      <c r="G97">
        <v>8.1950378773148147E-2</v>
      </c>
      <c r="H97">
        <v>-5.5599904639436204E-3</v>
      </c>
      <c r="I97">
        <v>5.8841119957599108E-2</v>
      </c>
      <c r="J97">
        <v>3.4988311531234828E-2</v>
      </c>
    </row>
    <row r="98" spans="1:10" x14ac:dyDescent="0.55000000000000004">
      <c r="A98" s="1" t="s">
        <v>99</v>
      </c>
      <c r="B98">
        <v>7.3000000000000001E-3</v>
      </c>
      <c r="C98">
        <v>4.6999999999999993E-3</v>
      </c>
      <c r="D98">
        <v>-4.2227225281402103E-2</v>
      </c>
      <c r="E98">
        <v>2.1455801332457721E-2</v>
      </c>
      <c r="F98">
        <v>6.1735101718818353E-3</v>
      </c>
      <c r="G98">
        <v>0.10221508678858959</v>
      </c>
      <c r="H98">
        <v>5.728106761688645E-2</v>
      </c>
      <c r="I98">
        <v>0.24252681961711861</v>
      </c>
      <c r="J98">
        <v>-0.24625725810339169</v>
      </c>
    </row>
    <row r="99" spans="1:10" x14ac:dyDescent="0.55000000000000004">
      <c r="A99" s="1" t="s">
        <v>100</v>
      </c>
      <c r="B99">
        <v>5.0700000000000002E-2</v>
      </c>
      <c r="C99">
        <v>4.1999999999999997E-3</v>
      </c>
      <c r="D99">
        <v>-1.979393148412056E-2</v>
      </c>
      <c r="E99">
        <v>0.13891751277407449</v>
      </c>
      <c r="F99">
        <v>-1.424560697480637E-2</v>
      </c>
      <c r="G99">
        <v>0.25629242275250591</v>
      </c>
      <c r="H99">
        <v>4.0394610002219E-2</v>
      </c>
      <c r="I99">
        <v>0.28580962451877961</v>
      </c>
      <c r="J99">
        <v>7.7900646696002385E-2</v>
      </c>
    </row>
    <row r="100" spans="1:10" x14ac:dyDescent="0.55000000000000004">
      <c r="A100" s="1" t="s">
        <v>101</v>
      </c>
      <c r="B100">
        <v>2.8400000000000002E-2</v>
      </c>
      <c r="C100">
        <v>4.3E-3</v>
      </c>
      <c r="D100">
        <v>-5.0075751643787643E-2</v>
      </c>
      <c r="E100">
        <v>2.047980588637421E-2</v>
      </c>
      <c r="F100">
        <v>8.9283092402061559E-2</v>
      </c>
      <c r="G100">
        <v>-8.2321525195354628E-3</v>
      </c>
      <c r="H100">
        <v>1.8997010271885269E-2</v>
      </c>
      <c r="I100">
        <v>0.14212750091763529</v>
      </c>
      <c r="J100">
        <v>-0.12923524353897481</v>
      </c>
    </row>
    <row r="101" spans="1:10" x14ac:dyDescent="0.55000000000000004">
      <c r="A101" s="1" t="s">
        <v>102</v>
      </c>
      <c r="B101">
        <v>-4.6500000000000007E-2</v>
      </c>
      <c r="C101">
        <v>4.6999999999999993E-3</v>
      </c>
      <c r="D101">
        <v>-6.7061706827067358E-3</v>
      </c>
      <c r="E101">
        <v>-2.982594931354909E-2</v>
      </c>
      <c r="F101">
        <v>8.1308314116790736E-2</v>
      </c>
      <c r="G101">
        <v>-0.114110783788011</v>
      </c>
      <c r="H101">
        <v>-7.4610073494498441E-2</v>
      </c>
      <c r="I101">
        <v>-4.3715363634735382E-2</v>
      </c>
      <c r="J101">
        <v>4.2607689739043282E-2</v>
      </c>
    </row>
    <row r="102" spans="1:10" x14ac:dyDescent="0.55000000000000004">
      <c r="A102" s="1" t="s">
        <v>103</v>
      </c>
      <c r="B102">
        <v>4.3299999999999998E-2</v>
      </c>
      <c r="C102">
        <v>4.4000000000000003E-3</v>
      </c>
      <c r="D102">
        <v>0.12869143062064409</v>
      </c>
      <c r="E102">
        <v>8.2285853794643593E-3</v>
      </c>
      <c r="F102">
        <v>5.6608496942394122E-2</v>
      </c>
      <c r="G102">
        <v>8.5221928619404919E-2</v>
      </c>
      <c r="H102">
        <v>6.6267644452551844E-2</v>
      </c>
      <c r="I102">
        <v>0.26887098622338562</v>
      </c>
      <c r="J102">
        <v>-2.8371873542535009E-2</v>
      </c>
    </row>
    <row r="103" spans="1:10" x14ac:dyDescent="0.55000000000000004">
      <c r="A103" s="1" t="s">
        <v>104</v>
      </c>
      <c r="B103">
        <v>2.8000000000000001E-2</v>
      </c>
      <c r="C103">
        <v>4.0999999999999986E-3</v>
      </c>
      <c r="D103">
        <v>9.7038468189164506E-2</v>
      </c>
      <c r="E103">
        <v>9.5273165529320192E-2</v>
      </c>
      <c r="F103">
        <v>5.4380200097686737E-2</v>
      </c>
      <c r="G103">
        <v>8.0093435370832688E-2</v>
      </c>
      <c r="H103">
        <v>7.8592643857575473E-2</v>
      </c>
      <c r="I103">
        <v>0.12685043657822809</v>
      </c>
      <c r="J103">
        <v>0.111185999821261</v>
      </c>
    </row>
    <row r="104" spans="1:10" x14ac:dyDescent="0.55000000000000004">
      <c r="A104" s="1" t="s">
        <v>105</v>
      </c>
      <c r="B104">
        <v>1.2200000000000001E-2</v>
      </c>
      <c r="C104">
        <v>4.5000000000000014E-3</v>
      </c>
      <c r="D104">
        <v>5.4410748078976612E-2</v>
      </c>
      <c r="E104">
        <v>-3.2445041513381352E-2</v>
      </c>
      <c r="F104">
        <v>-5.4917444093923407E-2</v>
      </c>
      <c r="G104">
        <v>-5.7353034022306293E-2</v>
      </c>
      <c r="H104">
        <v>-6.3989274672236474E-2</v>
      </c>
      <c r="I104">
        <v>-5.2698661184177757E-2</v>
      </c>
      <c r="J104">
        <v>0.17278149180183239</v>
      </c>
    </row>
    <row r="105" spans="1:10" x14ac:dyDescent="0.55000000000000004">
      <c r="A105" s="1" t="s">
        <v>106</v>
      </c>
      <c r="B105">
        <v>1.6E-2</v>
      </c>
      <c r="C105">
        <v>4.7999999999999996E-3</v>
      </c>
      <c r="D105">
        <v>3.1160042194808609E-2</v>
      </c>
      <c r="E105">
        <v>-4.5352422298136297E-2</v>
      </c>
      <c r="F105">
        <v>-4.6433721476777927E-2</v>
      </c>
      <c r="G105">
        <v>9.7887502648864588E-2</v>
      </c>
      <c r="H105">
        <v>-2.8922153501599319E-3</v>
      </c>
      <c r="I105">
        <v>2.0082207316944212E-2</v>
      </c>
      <c r="J105">
        <v>-7.7390469026769826E-2</v>
      </c>
    </row>
    <row r="106" spans="1:10" x14ac:dyDescent="0.55000000000000004">
      <c r="A106" s="1" t="s">
        <v>107</v>
      </c>
      <c r="B106">
        <v>1.72E-2</v>
      </c>
      <c r="C106">
        <v>4.0000000000000001E-3</v>
      </c>
      <c r="D106">
        <v>1.8644941284459818E-2</v>
      </c>
      <c r="E106">
        <v>4.3865556476496932E-2</v>
      </c>
      <c r="F106">
        <v>1.259765568689475E-2</v>
      </c>
      <c r="G106">
        <v>9.8079929424967238E-2</v>
      </c>
      <c r="H106">
        <v>3.3407409884507411E-2</v>
      </c>
      <c r="I106">
        <v>1.7341041571234509E-2</v>
      </c>
      <c r="J106">
        <v>0.22194201175563169</v>
      </c>
    </row>
    <row r="107" spans="1:10" x14ac:dyDescent="0.55000000000000004">
      <c r="A107" s="1" t="s">
        <v>108</v>
      </c>
      <c r="B107">
        <v>-0.01</v>
      </c>
      <c r="C107">
        <v>3.8999999999999998E-3</v>
      </c>
      <c r="D107">
        <v>-3.042912450406177E-2</v>
      </c>
      <c r="E107">
        <v>3.7563497419568209E-4</v>
      </c>
      <c r="F107">
        <v>3.4256411688268207E-2</v>
      </c>
      <c r="G107">
        <v>-7.5439282986619061E-3</v>
      </c>
      <c r="H107">
        <v>-5.5658845402555827E-2</v>
      </c>
      <c r="I107">
        <v>9.3308318524000455E-2</v>
      </c>
      <c r="J107">
        <v>-4.5025412068364627E-2</v>
      </c>
    </row>
    <row r="108" spans="1:10" x14ac:dyDescent="0.55000000000000004">
      <c r="A108" s="1" t="s">
        <v>109</v>
      </c>
      <c r="B108">
        <v>6.4899999999999999E-2</v>
      </c>
      <c r="C108">
        <v>4.0000000000000001E-3</v>
      </c>
      <c r="D108">
        <v>5.0551040855705047E-2</v>
      </c>
      <c r="E108">
        <v>0.11528973281564769</v>
      </c>
      <c r="F108">
        <v>-1.2739562238671899E-2</v>
      </c>
      <c r="G108">
        <v>1.187483461590233E-2</v>
      </c>
      <c r="H108">
        <v>4.2106465244236668E-2</v>
      </c>
      <c r="I108">
        <v>4.1352757582509669E-2</v>
      </c>
      <c r="J108">
        <v>0.3814688622385134</v>
      </c>
    </row>
    <row r="109" spans="1:10" x14ac:dyDescent="0.55000000000000004">
      <c r="A109" s="1" t="s">
        <v>110</v>
      </c>
      <c r="B109">
        <v>-3.1699999999999999E-2</v>
      </c>
      <c r="C109">
        <v>3.7000000000000002E-3</v>
      </c>
      <c r="D109">
        <v>5.6316157843355752E-2</v>
      </c>
      <c r="E109">
        <v>5.5317716262269778E-2</v>
      </c>
      <c r="F109">
        <v>0.1170155571172868</v>
      </c>
      <c r="G109">
        <v>1.948398082906189E-2</v>
      </c>
      <c r="H109">
        <v>-2.6361406306220081E-3</v>
      </c>
      <c r="I109">
        <v>-2.864379048344801E-2</v>
      </c>
      <c r="J109">
        <v>0.17000808915631321</v>
      </c>
    </row>
    <row r="110" spans="1:10" x14ac:dyDescent="0.55000000000000004">
      <c r="A110" s="1" t="s">
        <v>111</v>
      </c>
      <c r="B110">
        <v>2.8000000000000001E-2</v>
      </c>
      <c r="C110">
        <v>3.7000000000000002E-3</v>
      </c>
      <c r="D110">
        <v>-5.7583213604943562E-2</v>
      </c>
      <c r="E110">
        <v>8.3367488659539024E-2</v>
      </c>
      <c r="F110">
        <v>8.0830076081154223E-2</v>
      </c>
      <c r="G110">
        <v>0.17800859726300011</v>
      </c>
      <c r="H110">
        <v>-1.5278724155659781E-2</v>
      </c>
      <c r="I110">
        <v>-0.1058286390817177</v>
      </c>
      <c r="J110">
        <v>1.8819576379678351E-3</v>
      </c>
    </row>
    <row r="111" spans="1:10" x14ac:dyDescent="0.55000000000000004">
      <c r="A111" s="1" t="s">
        <v>112</v>
      </c>
      <c r="B111">
        <v>-2.4400000000000002E-2</v>
      </c>
      <c r="C111">
        <v>3.3E-3</v>
      </c>
      <c r="D111">
        <v>2.4745705614060531E-2</v>
      </c>
      <c r="E111">
        <v>-0.10686635257151179</v>
      </c>
      <c r="F111">
        <v>-0.16235412887099121</v>
      </c>
      <c r="G111">
        <v>-3.044190536094871E-2</v>
      </c>
      <c r="H111">
        <v>-4.3536001228179237E-2</v>
      </c>
      <c r="I111">
        <v>4.0393015875921368E-2</v>
      </c>
      <c r="J111">
        <v>-0.27587739355750251</v>
      </c>
    </row>
    <row r="112" spans="1:10" x14ac:dyDescent="0.55000000000000004">
      <c r="A112" s="1" t="s">
        <v>113</v>
      </c>
      <c r="B112">
        <v>-6.3899999999999998E-2</v>
      </c>
      <c r="C112">
        <v>3.3999999999999998E-3</v>
      </c>
      <c r="D112">
        <v>-8.0490362407384275E-2</v>
      </c>
      <c r="E112">
        <v>-0.10373094214756751</v>
      </c>
      <c r="F112">
        <v>-9.2846372193647442E-2</v>
      </c>
      <c r="G112">
        <v>-0.13744382466468899</v>
      </c>
      <c r="H112">
        <v>-5.2513287706883238E-2</v>
      </c>
      <c r="I112">
        <v>-0.13240468161961411</v>
      </c>
      <c r="J112">
        <v>-0.11543452131892019</v>
      </c>
    </row>
    <row r="113" spans="1:10" x14ac:dyDescent="0.55000000000000004">
      <c r="A113" s="1" t="s">
        <v>114</v>
      </c>
      <c r="B113">
        <v>-8.3999999999999995E-3</v>
      </c>
      <c r="C113">
        <v>3.5000000000000001E-3</v>
      </c>
      <c r="D113">
        <v>-4.3352928571142701E-2</v>
      </c>
      <c r="E113">
        <v>-3.0694820280155129E-2</v>
      </c>
      <c r="F113">
        <v>3.1001029122116549E-2</v>
      </c>
      <c r="G113">
        <v>-4.6622904224074668E-2</v>
      </c>
      <c r="H113">
        <v>5.2931580014458517E-2</v>
      </c>
      <c r="I113">
        <v>5.0748857583871043E-3</v>
      </c>
      <c r="J113">
        <v>8.8748262366854958E-2</v>
      </c>
    </row>
    <row r="114" spans="1:10" x14ac:dyDescent="0.55000000000000004">
      <c r="A114" s="1" t="s">
        <v>115</v>
      </c>
      <c r="B114">
        <v>6.0599999999999987E-2</v>
      </c>
      <c r="C114">
        <v>3.8E-3</v>
      </c>
      <c r="D114">
        <v>-5.482351536128105E-2</v>
      </c>
      <c r="E114">
        <v>0.1116473080052216</v>
      </c>
      <c r="F114">
        <v>7.4336555695807993E-2</v>
      </c>
      <c r="G114">
        <v>0.17939891820386131</v>
      </c>
      <c r="H114">
        <v>0.16470164728955081</v>
      </c>
      <c r="I114">
        <v>0.24063542843723629</v>
      </c>
      <c r="J114">
        <v>0.22788484178632529</v>
      </c>
    </row>
    <row r="115" spans="1:10" x14ac:dyDescent="0.55000000000000004">
      <c r="A115" s="1" t="s">
        <v>116</v>
      </c>
      <c r="B115">
        <v>4.8599999999999997E-2</v>
      </c>
      <c r="C115">
        <v>3.3999999999999998E-3</v>
      </c>
      <c r="D115">
        <v>2.2848078157851729E-2</v>
      </c>
      <c r="E115">
        <v>7.0142945554456881E-2</v>
      </c>
      <c r="F115">
        <v>2.6265523832184941E-2</v>
      </c>
      <c r="G115">
        <v>0.1399248602064633</v>
      </c>
      <c r="H115">
        <v>8.2464160937664843E-2</v>
      </c>
      <c r="I115">
        <v>0.16917041071582051</v>
      </c>
      <c r="J115">
        <v>-8.3126446063839232E-2</v>
      </c>
    </row>
    <row r="116" spans="1:10" x14ac:dyDescent="0.55000000000000004">
      <c r="A116" s="1" t="s">
        <v>117</v>
      </c>
      <c r="B116">
        <v>1.9800000000000002E-2</v>
      </c>
      <c r="C116">
        <v>3.3999999999999998E-3</v>
      </c>
      <c r="D116">
        <v>1.169775043719889E-2</v>
      </c>
      <c r="E116">
        <v>6.7095133149435826E-2</v>
      </c>
      <c r="F116">
        <v>8.8515838258561352E-2</v>
      </c>
      <c r="G116">
        <v>4.8700194884986107E-2</v>
      </c>
      <c r="H116">
        <v>7.2555904679754812E-2</v>
      </c>
      <c r="I116">
        <v>0.12590886882092359</v>
      </c>
      <c r="J116">
        <v>-2.9559952591404981E-2</v>
      </c>
    </row>
    <row r="117" spans="1:10" x14ac:dyDescent="0.55000000000000004">
      <c r="A117" s="1" t="s">
        <v>118</v>
      </c>
      <c r="B117">
        <v>1.84E-2</v>
      </c>
      <c r="C117">
        <v>3.8E-3</v>
      </c>
      <c r="D117">
        <v>0.1183696727586223</v>
      </c>
      <c r="E117">
        <v>-2.18273486695536E-2</v>
      </c>
      <c r="F117">
        <v>0.1071761864118894</v>
      </c>
      <c r="G117">
        <v>-4.4916239988480378E-2</v>
      </c>
      <c r="H117">
        <v>-5.0253090169464332E-2</v>
      </c>
      <c r="I117">
        <v>-2.0745510605991169E-2</v>
      </c>
      <c r="J117">
        <v>8.3044107489750774E-2</v>
      </c>
    </row>
    <row r="118" spans="1:10" x14ac:dyDescent="0.55000000000000004">
      <c r="A118" s="1" t="s">
        <v>119</v>
      </c>
      <c r="B118">
        <v>3.39E-2</v>
      </c>
      <c r="C118">
        <v>3.3E-3</v>
      </c>
      <c r="D118">
        <v>9.8126030007044118E-2</v>
      </c>
      <c r="E118">
        <v>-4.1179007317822092E-2</v>
      </c>
      <c r="F118">
        <v>0.14058912318596309</v>
      </c>
      <c r="G118">
        <v>-5.8480703221498453E-3</v>
      </c>
      <c r="H118">
        <v>2.3903146027596911E-2</v>
      </c>
      <c r="I118">
        <v>7.119078244098076E-2</v>
      </c>
      <c r="J118">
        <v>0.33201547825406591</v>
      </c>
    </row>
    <row r="119" spans="1:10" x14ac:dyDescent="0.55000000000000004">
      <c r="A119" s="1" t="s">
        <v>120</v>
      </c>
      <c r="B119">
        <v>1.9599999999999999E-2</v>
      </c>
      <c r="C119">
        <v>3.7000000000000002E-3</v>
      </c>
      <c r="D119">
        <v>6.1815166304167952E-2</v>
      </c>
      <c r="E119">
        <v>0.11226484981660539</v>
      </c>
      <c r="F119">
        <v>0.15816832680309931</v>
      </c>
      <c r="G119">
        <v>-0.11655055930631231</v>
      </c>
      <c r="H119">
        <v>-2.7038377100996319E-4</v>
      </c>
      <c r="I119">
        <v>8.5332916964418803E-2</v>
      </c>
      <c r="J119">
        <v>2.6623485126352039E-2</v>
      </c>
    </row>
    <row r="120" spans="1:10" x14ac:dyDescent="0.55000000000000004">
      <c r="A120" s="1" t="s">
        <v>121</v>
      </c>
      <c r="B120">
        <v>-1.2999999999999999E-3</v>
      </c>
      <c r="C120">
        <v>3.0000000000000001E-3</v>
      </c>
      <c r="D120">
        <v>3.1364424385052818E-2</v>
      </c>
      <c r="E120">
        <v>-4.5041355929153482E-2</v>
      </c>
      <c r="F120">
        <v>0.13590233118426659</v>
      </c>
      <c r="G120">
        <v>-6.1692627881715367E-4</v>
      </c>
      <c r="H120">
        <v>-4.9825143993146408E-2</v>
      </c>
      <c r="I120">
        <v>-0.12588278541869169</v>
      </c>
      <c r="J120">
        <v>-5.7801787874489752E-2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AC2C6-50CE-4709-95E0-E9DCB195A23F}">
  <dimension ref="A1:U120"/>
  <sheetViews>
    <sheetView tabSelected="1" topLeftCell="I21" zoomScale="110" zoomScaleNormal="110" workbookViewId="0">
      <selection activeCell="L32" sqref="L32"/>
    </sheetView>
  </sheetViews>
  <sheetFormatPr defaultRowHeight="14.4" x14ac:dyDescent="0.55000000000000004"/>
  <cols>
    <col min="3" max="9" width="10.68359375" customWidth="1"/>
    <col min="12" max="12" width="32.9453125" customWidth="1"/>
  </cols>
  <sheetData>
    <row r="1" spans="1:21" x14ac:dyDescent="0.55000000000000004">
      <c r="A1" s="1" t="s">
        <v>0</v>
      </c>
      <c r="B1" s="1" t="s">
        <v>2</v>
      </c>
      <c r="C1" s="1" t="s">
        <v>122</v>
      </c>
      <c r="D1" s="1" t="s">
        <v>123</v>
      </c>
      <c r="E1" s="1" t="s">
        <v>124</v>
      </c>
      <c r="F1" s="1" t="s">
        <v>125</v>
      </c>
      <c r="G1" s="1" t="s">
        <v>126</v>
      </c>
      <c r="H1" s="1" t="s">
        <v>127</v>
      </c>
      <c r="I1" s="1" t="s">
        <v>128</v>
      </c>
      <c r="J1" s="1" t="s">
        <v>1</v>
      </c>
      <c r="L1" s="4" t="s">
        <v>129</v>
      </c>
    </row>
    <row r="2" spans="1:21" x14ac:dyDescent="0.55000000000000004">
      <c r="A2" s="1" t="s">
        <v>3</v>
      </c>
      <c r="B2">
        <v>1E-4</v>
      </c>
      <c r="C2" s="3">
        <f>Data!D2 - Data!$C2</f>
        <v>-7.5342240867390178E-2</v>
      </c>
      <c r="D2" s="3">
        <f>Data!E2 - Data!$C2</f>
        <v>-0.1316154320029575</v>
      </c>
      <c r="E2" s="3">
        <f>Data!F2 - Data!$C2</f>
        <v>-2.1091428522809888E-2</v>
      </c>
      <c r="F2" s="3">
        <f>Data!G2 - Data!$C2</f>
        <v>7.2038361802077219E-2</v>
      </c>
      <c r="G2" s="3">
        <f>Data!H2 - Data!$C2</f>
        <v>-7.1294661614954681E-3</v>
      </c>
      <c r="H2" s="3">
        <f>Data!I2 - Data!$C2</f>
        <v>-0.11144750111539151</v>
      </c>
      <c r="I2" s="3">
        <f>Data!J2 - Data!$C2</f>
        <v>-0.20346655637088659</v>
      </c>
      <c r="J2">
        <v>-5.74E-2</v>
      </c>
      <c r="M2" s="1" t="s">
        <v>122</v>
      </c>
      <c r="N2" s="1" t="s">
        <v>123</v>
      </c>
      <c r="O2" s="1" t="s">
        <v>124</v>
      </c>
      <c r="P2" s="1" t="s">
        <v>125</v>
      </c>
      <c r="Q2" s="1" t="s">
        <v>126</v>
      </c>
      <c r="R2" s="1" t="s">
        <v>127</v>
      </c>
      <c r="S2" s="1" t="s">
        <v>128</v>
      </c>
      <c r="T2" s="1" t="s">
        <v>1</v>
      </c>
    </row>
    <row r="3" spans="1:21" x14ac:dyDescent="0.55000000000000004">
      <c r="A3" s="1" t="s">
        <v>4</v>
      </c>
      <c r="B3">
        <v>2.0000000000000001E-4</v>
      </c>
      <c r="C3" s="3">
        <f>Data!D3 - Data!$C3</f>
        <v>-6.8776161071424586E-3</v>
      </c>
      <c r="D3" s="3">
        <f>Data!E3 - Data!$C3</f>
        <v>-5.8939383590420301E-2</v>
      </c>
      <c r="E3" s="3">
        <f>Data!F3 - Data!$C3</f>
        <v>-6.1011643390239151E-2</v>
      </c>
      <c r="F3" s="3">
        <f>Data!G3 - Data!$C3</f>
        <v>-4.7343677573834196E-2</v>
      </c>
      <c r="G3" s="3">
        <f>Data!H3 - Data!$C3</f>
        <v>-7.6620389581927212E-2</v>
      </c>
      <c r="H3" s="3">
        <f>Data!I3 - Data!$C3</f>
        <v>7.0472782484274327E-2</v>
      </c>
      <c r="I3" s="3">
        <f>Data!J3 - Data!$C3</f>
        <v>3.617939286909544E-3</v>
      </c>
      <c r="J3">
        <v>-5.9999999999999995E-4</v>
      </c>
      <c r="L3" t="s">
        <v>130</v>
      </c>
      <c r="M3" s="2">
        <f>AVERAGE(C2:C120)</f>
        <v>2.2282936740767163E-2</v>
      </c>
      <c r="N3" s="2">
        <f t="shared" ref="N3:T3" si="0">AVERAGE(D2:D120)</f>
        <v>1.8301767426316784E-2</v>
      </c>
      <c r="O3" s="2">
        <f t="shared" si="0"/>
        <v>1.8973700850487735E-2</v>
      </c>
      <c r="P3" s="2">
        <f t="shared" si="0"/>
        <v>1.8930655440380136E-2</v>
      </c>
      <c r="Q3" s="2">
        <f t="shared" si="0"/>
        <v>1.9589840830946604E-2</v>
      </c>
      <c r="R3" s="2">
        <f t="shared" si="0"/>
        <v>5.3794435904723874E-2</v>
      </c>
      <c r="S3" s="2">
        <f t="shared" si="0"/>
        <v>4.1550302488446655E-2</v>
      </c>
      <c r="T3" s="2">
        <f t="shared" si="0"/>
        <v>1.0906722689075631E-2</v>
      </c>
      <c r="U3" s="2" t="str">
        <f ca="1">_xlfn.FORMULATEXT(T3)</f>
        <v>=AVERAGE(J2:J120)</v>
      </c>
    </row>
    <row r="4" spans="1:21" x14ac:dyDescent="0.55000000000000004">
      <c r="A4" s="1" t="s">
        <v>5</v>
      </c>
      <c r="B4">
        <v>2.0000000000000001E-4</v>
      </c>
      <c r="C4" s="3">
        <f>Data!D4 - Data!$C4</f>
        <v>0.1331272733132127</v>
      </c>
      <c r="D4" s="3">
        <f>Data!E4 - Data!$C4</f>
        <v>7.4222637976578215E-2</v>
      </c>
      <c r="E4" s="3">
        <f>Data!F4 - Data!$C4</f>
        <v>6.7415612103736117E-2</v>
      </c>
      <c r="F4" s="3">
        <f>Data!G4 - Data!$C4</f>
        <v>6.6952959070788437E-2</v>
      </c>
      <c r="G4" s="3">
        <f>Data!H4 - Data!$C4</f>
        <v>9.3088829001289869E-2</v>
      </c>
      <c r="H4" s="3">
        <f>Data!I4 - Data!$C4</f>
        <v>0.1401000572474875</v>
      </c>
      <c r="I4" s="3">
        <f>Data!J4 - Data!$C4</f>
        <v>0.19695524005247408</v>
      </c>
      <c r="J4">
        <v>6.9500000000000006E-2</v>
      </c>
      <c r="L4" t="s">
        <v>131</v>
      </c>
      <c r="M4" s="2">
        <f>_xlfn.STDEV.S(C2:C120)</f>
        <v>7.967080204743715E-2</v>
      </c>
      <c r="N4" s="2">
        <f t="shared" ref="N4:T4" si="1">_xlfn.STDEV.S(D2:D120)</f>
        <v>8.6672329114144617E-2</v>
      </c>
      <c r="O4" s="2">
        <f t="shared" si="1"/>
        <v>7.1831858365782195E-2</v>
      </c>
      <c r="P4" s="2">
        <f t="shared" si="1"/>
        <v>0.10112516105494984</v>
      </c>
      <c r="Q4" s="2">
        <f t="shared" si="1"/>
        <v>5.8978647108401824E-2</v>
      </c>
      <c r="R4" s="2">
        <f t="shared" si="1"/>
        <v>0.13752345642314653</v>
      </c>
      <c r="S4" s="2">
        <f t="shared" si="1"/>
        <v>0.18448779682787658</v>
      </c>
      <c r="T4" s="2">
        <f t="shared" si="1"/>
        <v>4.5594539018623183E-2</v>
      </c>
      <c r="U4" s="2" t="str">
        <f t="shared" ref="U4:U5" ca="1" si="2">_xlfn.FORMULATEXT(T4)</f>
        <v>=STDEV.S(J2:J120)</v>
      </c>
    </row>
    <row r="5" spans="1:21" x14ac:dyDescent="0.55000000000000004">
      <c r="A5" s="1" t="s">
        <v>6</v>
      </c>
      <c r="B5">
        <v>1E-4</v>
      </c>
      <c r="C5" s="3">
        <f>Data!D5 - Data!$C5</f>
        <v>-0.14002145627945639</v>
      </c>
      <c r="D5" s="3">
        <f>Data!E5 - Data!$C5</f>
        <v>0.1109942894178326</v>
      </c>
      <c r="E5" s="3">
        <f>Data!F5 - Data!$C5</f>
        <v>-6.9822898013335757E-2</v>
      </c>
      <c r="F5" s="3">
        <f>Data!G5 - Data!$C5</f>
        <v>3.0399532305401811E-2</v>
      </c>
      <c r="G5" s="3">
        <f>Data!H5 - Data!$C5</f>
        <v>-9.7148571030924238E-2</v>
      </c>
      <c r="H5" s="3">
        <f>Data!I5 - Data!$C5</f>
        <v>-2.9066886847615267E-3</v>
      </c>
      <c r="I5" s="3">
        <f>Data!J5 - Data!$C5</f>
        <v>4.773045939173403E-2</v>
      </c>
      <c r="J5">
        <v>9.1999999999999998E-3</v>
      </c>
      <c r="L5" t="s">
        <v>132</v>
      </c>
      <c r="M5" s="2">
        <f>M4^2</f>
        <v>6.3474366988819156E-3</v>
      </c>
      <c r="N5" s="2">
        <f t="shared" ref="N5:T5" si="3">N4^2</f>
        <v>7.5120926340706004E-3</v>
      </c>
      <c r="O5" s="2">
        <f t="shared" si="3"/>
        <v>5.1598158762817935E-3</v>
      </c>
      <c r="P5" s="2">
        <f t="shared" si="3"/>
        <v>1.0226298198389544E-2</v>
      </c>
      <c r="Q5" s="2">
        <f t="shared" si="3"/>
        <v>3.4784808147373947E-3</v>
      </c>
      <c r="R5" s="2">
        <f t="shared" si="3"/>
        <v>1.8912701066569084E-2</v>
      </c>
      <c r="S5" s="2">
        <f t="shared" si="3"/>
        <v>3.4035747178403866E-2</v>
      </c>
      <c r="T5" s="2">
        <f t="shared" si="3"/>
        <v>2.0788619883207521E-3</v>
      </c>
      <c r="U5" s="2" t="str">
        <f t="shared" ca="1" si="2"/>
        <v>=T4^2</v>
      </c>
    </row>
    <row r="6" spans="1:21" x14ac:dyDescent="0.55000000000000004">
      <c r="A6" s="1" t="s">
        <v>7</v>
      </c>
      <c r="B6">
        <v>1E-4</v>
      </c>
      <c r="C6" s="3">
        <f>Data!D6 - Data!$C6</f>
        <v>6.5187266109095518E-2</v>
      </c>
      <c r="D6" s="3">
        <f>Data!E6 - Data!$C6</f>
        <v>9.5717094405820088E-2</v>
      </c>
      <c r="E6" s="3">
        <f>Data!F6 - Data!$C6</f>
        <v>6.152979861689499E-2</v>
      </c>
      <c r="F6" s="3">
        <f>Data!G6 - Data!$C6</f>
        <v>1.0361014896365971E-2</v>
      </c>
      <c r="G6" s="3">
        <f>Data!H6 - Data!$C6</f>
        <v>6.2662977253728144E-2</v>
      </c>
      <c r="H6" s="3">
        <f>Data!I6 - Data!$C6</f>
        <v>0.31484588629416632</v>
      </c>
      <c r="I6" s="3">
        <f>Data!J6 - Data!$C6</f>
        <v>-7.2911108317215603E-2</v>
      </c>
      <c r="J6">
        <v>1.78E-2</v>
      </c>
    </row>
    <row r="7" spans="1:21" x14ac:dyDescent="0.55000000000000004">
      <c r="A7" s="1" t="s">
        <v>8</v>
      </c>
      <c r="B7">
        <v>2.0000000000000001E-4</v>
      </c>
      <c r="C7" s="3">
        <f>Data!D7 - Data!$C7</f>
        <v>-3.7031028528417692E-2</v>
      </c>
      <c r="D7" s="3">
        <f>Data!E7 - Data!$C7</f>
        <v>-1.0119933525815994E-2</v>
      </c>
      <c r="E7" s="3">
        <f>Data!F7 - Data!$C7</f>
        <v>-5.9489074803036467E-2</v>
      </c>
      <c r="F7" s="3">
        <f>Data!G7 - Data!$C7</f>
        <v>-3.8328015791380586E-2</v>
      </c>
      <c r="G7" s="3">
        <f>Data!H7 - Data!$C7</f>
        <v>-2.7974896579525028E-2</v>
      </c>
      <c r="H7" s="3">
        <f>Data!I7 - Data!$C7</f>
        <v>8.6198977994968781E-3</v>
      </c>
      <c r="I7" s="3">
        <f>Data!J7 - Data!$C7</f>
        <v>-4.9252516041747872E-2</v>
      </c>
      <c r="J7">
        <v>-2.9999999999999997E-4</v>
      </c>
      <c r="L7" t="s">
        <v>133</v>
      </c>
      <c r="M7" s="1" t="s">
        <v>122</v>
      </c>
      <c r="N7" s="1" t="s">
        <v>123</v>
      </c>
      <c r="O7" s="1" t="s">
        <v>124</v>
      </c>
      <c r="P7" s="1" t="s">
        <v>125</v>
      </c>
      <c r="Q7" s="1" t="s">
        <v>126</v>
      </c>
      <c r="R7" s="1" t="s">
        <v>127</v>
      </c>
      <c r="S7" s="1" t="s">
        <v>128</v>
      </c>
      <c r="T7" s="1" t="s">
        <v>1</v>
      </c>
    </row>
    <row r="8" spans="1:21" x14ac:dyDescent="0.55000000000000004">
      <c r="A8" s="1" t="s">
        <v>9</v>
      </c>
      <c r="B8">
        <v>2.0000000000000001E-4</v>
      </c>
      <c r="C8" s="3">
        <f>Data!D8 - Data!$C8</f>
        <v>8.9862983593374607E-2</v>
      </c>
      <c r="D8" s="3">
        <f>Data!E8 - Data!$C8</f>
        <v>6.0153266507274129E-2</v>
      </c>
      <c r="E8" s="3">
        <f>Data!F8 - Data!$C8</f>
        <v>0.11060778781693979</v>
      </c>
      <c r="F8" s="3">
        <f>Data!G8 - Data!$C8</f>
        <v>8.4329193036129152E-2</v>
      </c>
      <c r="G8" s="3">
        <f>Data!H8 - Data!$C8</f>
        <v>0.10748033945775749</v>
      </c>
      <c r="H8" s="3">
        <f>Data!I8 - Data!$C8</f>
        <v>0.2144349945187112</v>
      </c>
      <c r="I8" s="3">
        <f>Data!J8 - Data!$C8</f>
        <v>0.10583918690237</v>
      </c>
      <c r="J8">
        <v>3.9399999999999998E-2</v>
      </c>
      <c r="L8" s="5" t="s">
        <v>134</v>
      </c>
      <c r="M8" s="5">
        <f>INTERCEPT(C2:C120,$J$2:$J$120)</f>
        <v>9.9885463999732881E-3</v>
      </c>
      <c r="N8" s="5">
        <f t="shared" ref="N8:T8" si="4">INTERCEPT(D2:D120,$J$2:$J$120)</f>
        <v>4.6803457581365161E-3</v>
      </c>
      <c r="O8" s="5">
        <f t="shared" si="4"/>
        <v>8.2860502003908182E-3</v>
      </c>
      <c r="P8" s="5">
        <f t="shared" si="4"/>
        <v>6.4821123758923779E-3</v>
      </c>
      <c r="Q8" s="5">
        <f t="shared" si="4"/>
        <v>9.9641065245225143E-3</v>
      </c>
      <c r="R8" s="5">
        <f t="shared" si="4"/>
        <v>3.4130127685951854E-2</v>
      </c>
      <c r="S8" s="5">
        <f t="shared" si="4"/>
        <v>1.9260847715326188E-2</v>
      </c>
      <c r="T8">
        <f t="shared" si="4"/>
        <v>0</v>
      </c>
      <c r="U8" s="2" t="str">
        <f t="shared" ref="U8:U11" ca="1" si="5">_xlfn.FORMULATEXT(T8)</f>
        <v>=INTERCEPT(J2:J120,$J$2:$J$120)</v>
      </c>
    </row>
    <row r="9" spans="1:21" x14ac:dyDescent="0.55000000000000004">
      <c r="A9" s="1" t="s">
        <v>10</v>
      </c>
      <c r="B9">
        <v>2.0000000000000001E-4</v>
      </c>
      <c r="C9" s="3">
        <f>Data!D9 - Data!$C9</f>
        <v>1.7936143613729281E-2</v>
      </c>
      <c r="D9" s="3">
        <f>Data!E9 - Data!$C9</f>
        <v>1.3439826927226209E-2</v>
      </c>
      <c r="E9" s="3">
        <f>Data!F9 - Data!$C9</f>
        <v>-2.463422008524585E-3</v>
      </c>
      <c r="F9" s="3">
        <f>Data!G9 - Data!$C9</f>
        <v>1.7389102658474022E-2</v>
      </c>
      <c r="G9" s="3">
        <f>Data!H9 - Data!$C9</f>
        <v>1.356120935301617E-2</v>
      </c>
      <c r="H9" s="3">
        <f>Data!I9 - Data!$C9</f>
        <v>7.4055784393178808E-2</v>
      </c>
      <c r="I9" s="3">
        <f>Data!J9 - Data!$C9</f>
        <v>-9.7222904572476093E-2</v>
      </c>
      <c r="J9">
        <v>4.8999999999999998E-3</v>
      </c>
      <c r="L9" t="s">
        <v>135</v>
      </c>
      <c r="M9">
        <f>SLOPE(C2:C120,$J$2:$J$120)</f>
        <v>1.1272304881381239</v>
      </c>
      <c r="N9">
        <f t="shared" ref="N9:T9" si="6">SLOPE(D2:D120,$J$2:$J$120)</f>
        <v>1.248901439643618</v>
      </c>
      <c r="O9">
        <f t="shared" si="6"/>
        <v>0.97991403602861016</v>
      </c>
      <c r="P9">
        <f t="shared" si="6"/>
        <v>1.1413642227244343</v>
      </c>
      <c r="Q9">
        <f t="shared" si="6"/>
        <v>0.88255056819821764</v>
      </c>
      <c r="R9">
        <f t="shared" si="6"/>
        <v>1.8029529840772558</v>
      </c>
      <c r="S9">
        <f t="shared" si="6"/>
        <v>2.0436436690048043</v>
      </c>
      <c r="T9">
        <f t="shared" si="6"/>
        <v>1</v>
      </c>
      <c r="U9" s="2" t="str">
        <f t="shared" ca="1" si="5"/>
        <v>=SLOPE(J2:J120,$J$2:$J$120)</v>
      </c>
    </row>
    <row r="10" spans="1:21" x14ac:dyDescent="0.55000000000000004">
      <c r="A10" s="1" t="s">
        <v>11</v>
      </c>
      <c r="B10">
        <v>2.0000000000000001E-4</v>
      </c>
      <c r="C10" s="3">
        <f>Data!D10 - Data!$C10</f>
        <v>7.1076552604385251E-2</v>
      </c>
      <c r="D10" s="3">
        <f>Data!E10 - Data!$C10</f>
        <v>8.8403182809282804E-2</v>
      </c>
      <c r="E10" s="3">
        <f>Data!F10 - Data!$C10</f>
        <v>1.3149892053658109E-2</v>
      </c>
      <c r="F10" s="3">
        <f>Data!G10 - Data!$C10</f>
        <v>1.6847319742675042E-2</v>
      </c>
      <c r="G10" s="3">
        <f>Data!H10 - Data!$C10</f>
        <v>8.4842111178462295E-3</v>
      </c>
      <c r="H10" s="3">
        <f>Data!I10 - Data!$C10</f>
        <v>0.1189108914545806</v>
      </c>
      <c r="I10" s="3">
        <f>Data!J10 - Data!$C10</f>
        <v>-3.7839705293445852E-2</v>
      </c>
      <c r="J10">
        <v>2.7000000000000001E-3</v>
      </c>
      <c r="L10" t="s">
        <v>136</v>
      </c>
      <c r="M10">
        <f>RSQ(C2:C120,$J$2:$J$120)</f>
        <v>0.41615271566171436</v>
      </c>
      <c r="N10">
        <f t="shared" ref="N10:T10" si="7">RSQ(D2:D120,$J$2:$J$120)</f>
        <v>0.43163937602036168</v>
      </c>
      <c r="O10">
        <f t="shared" si="7"/>
        <v>0.38687209982547438</v>
      </c>
      <c r="P10">
        <f t="shared" si="7"/>
        <v>0.26482300893307925</v>
      </c>
      <c r="Q10">
        <f t="shared" si="7"/>
        <v>0.46549523925671138</v>
      </c>
      <c r="R10">
        <f t="shared" si="7"/>
        <v>0.35730648907051216</v>
      </c>
      <c r="S10">
        <f t="shared" si="7"/>
        <v>0.25509427836264548</v>
      </c>
      <c r="T10">
        <f t="shared" si="7"/>
        <v>1</v>
      </c>
      <c r="U10" s="2" t="str">
        <f t="shared" ca="1" si="5"/>
        <v>=RSQ(J2:J120,$J$2:$J$120)</v>
      </c>
    </row>
    <row r="11" spans="1:21" x14ac:dyDescent="0.55000000000000004">
      <c r="A11" s="1" t="s">
        <v>12</v>
      </c>
      <c r="B11">
        <v>2.0000000000000001E-4</v>
      </c>
      <c r="C11" s="3">
        <f>Data!D11 - Data!$C11</f>
        <v>4.1344799202214016E-3</v>
      </c>
      <c r="D11" s="3">
        <f>Data!E11 - Data!$C11</f>
        <v>-5.6917349489147416E-2</v>
      </c>
      <c r="E11" s="3">
        <f>Data!F11 - Data!$C11</f>
        <v>9.1273990133353463E-3</v>
      </c>
      <c r="F11" s="3">
        <f>Data!G11 - Data!$C11</f>
        <v>2.1005224251586331E-2</v>
      </c>
      <c r="G11" s="3">
        <f>Data!H11 - Data!$C11</f>
        <v>4.0077541725745708E-2</v>
      </c>
      <c r="H11" s="3">
        <f>Data!I11 - Data!$C11</f>
        <v>3.8328762357996635E-2</v>
      </c>
      <c r="I11" s="3">
        <f>Data!J11 - Data!$C11</f>
        <v>-3.1077817158579289E-2</v>
      </c>
      <c r="J11">
        <v>-2.01E-2</v>
      </c>
      <c r="L11" s="5" t="s">
        <v>137</v>
      </c>
      <c r="M11" s="5">
        <f>(1-M10)*M5</f>
        <v>3.7059336791513786E-3</v>
      </c>
      <c r="N11" s="5">
        <f t="shared" ref="N11:T11" si="8">(1-N10)*N5</f>
        <v>4.2695776568932118E-3</v>
      </c>
      <c r="O11" s="5">
        <f t="shared" si="8"/>
        <v>3.1636270735118355E-3</v>
      </c>
      <c r="P11" s="5">
        <f t="shared" si="8"/>
        <v>7.5181391392450982E-3</v>
      </c>
      <c r="Q11" s="5">
        <f t="shared" si="8"/>
        <v>1.8592645556313311E-3</v>
      </c>
      <c r="R11" s="5">
        <f t="shared" si="8"/>
        <v>1.2155070249633153E-2</v>
      </c>
      <c r="S11" s="5">
        <f t="shared" si="8"/>
        <v>2.5353422813395483E-2</v>
      </c>
      <c r="T11">
        <f t="shared" si="8"/>
        <v>0</v>
      </c>
      <c r="U11" s="2" t="str">
        <f t="shared" ca="1" si="5"/>
        <v>=(1-T10)*T5</v>
      </c>
    </row>
    <row r="12" spans="1:21" x14ac:dyDescent="0.55000000000000004">
      <c r="A12" s="1" t="s">
        <v>13</v>
      </c>
      <c r="B12">
        <v>1E-4</v>
      </c>
      <c r="C12" s="3">
        <f>Data!D12 - Data!$C12</f>
        <v>-2.6698878658619869E-2</v>
      </c>
      <c r="D12" s="3">
        <f>Data!E12 - Data!$C12</f>
        <v>-4.9794904402671106E-2</v>
      </c>
      <c r="E12" s="3">
        <f>Data!F12 - Data!$C12</f>
        <v>-3.3877746338339634E-2</v>
      </c>
      <c r="F12" s="3">
        <f>Data!G12 - Data!$C12</f>
        <v>-9.6061518407424953E-2</v>
      </c>
      <c r="G12" s="3">
        <f>Data!H12 - Data!$C12</f>
        <v>5.5744958161767387E-3</v>
      </c>
      <c r="H12" s="3">
        <f>Data!I12 - Data!$C12</f>
        <v>0.29557169934204164</v>
      </c>
      <c r="I12" s="3">
        <f>Data!J12 - Data!$C12</f>
        <v>-4.2228139186963345E-2</v>
      </c>
      <c r="J12">
        <v>4.8599999999999997E-2</v>
      </c>
    </row>
    <row r="13" spans="1:21" x14ac:dyDescent="0.55000000000000004">
      <c r="A13" s="1" t="s">
        <v>14</v>
      </c>
      <c r="B13">
        <v>2.9999999999999997E-4</v>
      </c>
      <c r="C13" s="3">
        <f>Data!D13 - Data!$C13</f>
        <v>5.3035535019044087E-2</v>
      </c>
      <c r="D13" s="3">
        <f>Data!E13 - Data!$C13</f>
        <v>-1.2326204826226591E-3</v>
      </c>
      <c r="E13" s="3">
        <f>Data!F13 - Data!$C13</f>
        <v>1.7878495910033508E-2</v>
      </c>
      <c r="F13" s="3">
        <f>Data!G13 - Data!$C13</f>
        <v>-2.8758059478355781E-2</v>
      </c>
      <c r="G13" s="3">
        <f>Data!H13 - Data!$C13</f>
        <v>3.786440124045317E-2</v>
      </c>
      <c r="H13" s="3">
        <f>Data!I13 - Data!$C13</f>
        <v>0.15913432476491191</v>
      </c>
      <c r="I13" s="3">
        <f>Data!J13 - Data!$C13</f>
        <v>0.12794708724004941</v>
      </c>
      <c r="J13">
        <v>1.8100000000000002E-2</v>
      </c>
      <c r="L13" s="6" t="s">
        <v>138</v>
      </c>
    </row>
    <row r="14" spans="1:21" x14ac:dyDescent="0.55000000000000004">
      <c r="A14" s="1" t="s">
        <v>15</v>
      </c>
      <c r="B14">
        <v>4.0000000000000002E-4</v>
      </c>
      <c r="C14" s="3">
        <f>Data!D14 - Data!$C14</f>
        <v>4.734653859497269E-2</v>
      </c>
      <c r="D14" s="3">
        <f>Data!E14 - Data!$C14</f>
        <v>9.7763683157969308E-2</v>
      </c>
      <c r="E14" s="3">
        <f>Data!F14 - Data!$C14</f>
        <v>3.1952065363421725E-2</v>
      </c>
      <c r="F14" s="3">
        <f>Data!G14 - Data!$C14</f>
        <v>0.13232499976127249</v>
      </c>
      <c r="G14" s="3">
        <f>Data!H14 - Data!$C14</f>
        <v>3.9992747965702471E-2</v>
      </c>
      <c r="H14" s="3">
        <f>Data!I14 - Data!$C14</f>
        <v>2.2458832958854379E-2</v>
      </c>
      <c r="I14" s="3">
        <f>Data!J14 - Data!$C14</f>
        <v>0.1785508297421598</v>
      </c>
      <c r="J14">
        <v>1.9400000000000001E-2</v>
      </c>
      <c r="M14" s="1" t="s">
        <v>122</v>
      </c>
      <c r="N14" s="1" t="s">
        <v>123</v>
      </c>
      <c r="O14" s="1" t="s">
        <v>124</v>
      </c>
      <c r="P14" s="1" t="s">
        <v>125</v>
      </c>
      <c r="Q14" s="1" t="s">
        <v>126</v>
      </c>
      <c r="R14" s="1" t="s">
        <v>127</v>
      </c>
      <c r="S14" s="1" t="s">
        <v>128</v>
      </c>
    </row>
    <row r="15" spans="1:21" x14ac:dyDescent="0.55000000000000004">
      <c r="A15" s="1" t="s">
        <v>16</v>
      </c>
      <c r="B15">
        <v>4.0000000000000002E-4</v>
      </c>
      <c r="C15" s="3">
        <f>Data!D15 - Data!$C15</f>
        <v>0.12848351744542807</v>
      </c>
      <c r="D15" s="3">
        <f>Data!E15 - Data!$C15</f>
        <v>2.5781549535707389E-2</v>
      </c>
      <c r="E15" s="3">
        <f>Data!F15 - Data!$C15</f>
        <v>3.2758015577940745E-2</v>
      </c>
      <c r="F15" s="3">
        <f>Data!G15 - Data!$C15</f>
        <v>3.9655146510478814E-2</v>
      </c>
      <c r="G15" s="3">
        <f>Data!H15 - Data!$C15</f>
        <v>-1.076367048744791E-2</v>
      </c>
      <c r="H15" s="3">
        <f>Data!I15 - Data!$C15</f>
        <v>-7.0925464169060468E-2</v>
      </c>
      <c r="I15" s="3">
        <f>Data!J15 - Data!$C15</f>
        <v>-8.1005611888445451E-3</v>
      </c>
      <c r="J15">
        <v>3.5499999999999997E-2</v>
      </c>
      <c r="L15" t="s">
        <v>139</v>
      </c>
      <c r="M15">
        <f>M8 / M11</f>
        <v>2.695284714933313</v>
      </c>
      <c r="N15">
        <f t="shared" ref="N15:S15" si="9">N8 / N11</f>
        <v>1.0962081344463008</v>
      </c>
      <c r="O15">
        <f t="shared" si="9"/>
        <v>2.6191614902298688</v>
      </c>
      <c r="P15">
        <f t="shared" si="9"/>
        <v>0.86219638341825788</v>
      </c>
      <c r="Q15">
        <f t="shared" si="9"/>
        <v>5.3591655336747417</v>
      </c>
      <c r="R15">
        <f t="shared" si="9"/>
        <v>2.8078922610078636</v>
      </c>
      <c r="S15">
        <f t="shared" si="9"/>
        <v>0.75969417845821263</v>
      </c>
      <c r="T15" s="2" t="str">
        <f t="shared" ref="T15" ca="1" si="10">_xlfn.FORMULATEXT(S15)</f>
        <v>=S8 / S11</v>
      </c>
    </row>
    <row r="16" spans="1:21" x14ac:dyDescent="0.55000000000000004">
      <c r="A16" s="1" t="s">
        <v>17</v>
      </c>
      <c r="B16">
        <v>2.9999999999999997E-4</v>
      </c>
      <c r="C16" s="3">
        <f>Data!D16 - Data!$C16</f>
        <v>5.2936394260228531E-2</v>
      </c>
      <c r="D16" s="3">
        <f>Data!E16 - Data!$C16</f>
        <v>4.8810120630820866E-2</v>
      </c>
      <c r="E16" s="3">
        <f>Data!F16 - Data!$C16</f>
        <v>7.4138813261381501E-3</v>
      </c>
      <c r="F16" s="3">
        <f>Data!G16 - Data!$C16</f>
        <v>4.7730008850338922E-2</v>
      </c>
      <c r="G16" s="3">
        <f>Data!H16 - Data!$C16</f>
        <v>3.532495927252307E-2</v>
      </c>
      <c r="H16" s="3">
        <f>Data!I16 - Data!$C16</f>
        <v>7.4468064310065668E-2</v>
      </c>
      <c r="I16" s="3">
        <f>Data!J16 - Data!$C16</f>
        <v>0.11294450226739401</v>
      </c>
      <c r="J16">
        <v>1.6999999999999999E-3</v>
      </c>
      <c r="L16" t="s">
        <v>140</v>
      </c>
      <c r="M16">
        <f>SUM(M15:S15)</f>
        <v>16.199602696168558</v>
      </c>
      <c r="N16" s="2" t="str">
        <f t="shared" ref="N16" ca="1" si="11">_xlfn.FORMULATEXT(M16)</f>
        <v>=SUM(M15:S15)</v>
      </c>
    </row>
    <row r="17" spans="1:20" x14ac:dyDescent="0.55000000000000004">
      <c r="A17" s="1" t="s">
        <v>18</v>
      </c>
      <c r="B17">
        <v>5.0000000000000001E-4</v>
      </c>
      <c r="C17" s="3">
        <f>Data!D17 - Data!$C17</f>
        <v>-5.6980903783626592E-4</v>
      </c>
      <c r="D17" s="3">
        <f>Data!E17 - Data!$C17</f>
        <v>4.2870871588667807E-2</v>
      </c>
      <c r="E17" s="3">
        <f>Data!F17 - Data!$C17</f>
        <v>9.1596868989619995E-2</v>
      </c>
      <c r="F17" s="3">
        <f>Data!G17 - Data!$C17</f>
        <v>5.7226335100450887E-2</v>
      </c>
      <c r="G17" s="3">
        <f>Data!H17 - Data!$C17</f>
        <v>3.897733265395148E-2</v>
      </c>
      <c r="H17" s="3">
        <f>Data!I17 - Data!$C17</f>
        <v>-4.3004445474687347E-2</v>
      </c>
      <c r="I17" s="3">
        <f>Data!J17 - Data!$C17</f>
        <v>0.12803035120778761</v>
      </c>
      <c r="J17">
        <v>1.0800000000000001E-2</v>
      </c>
      <c r="L17" t="s">
        <v>141</v>
      </c>
      <c r="M17" s="5">
        <f>M15 / $M$16</f>
        <v>0.16637968013689541</v>
      </c>
      <c r="N17" s="5">
        <f t="shared" ref="N17:S17" si="12">N15 / $M$16</f>
        <v>6.7668828366116041E-2</v>
      </c>
      <c r="O17" s="5">
        <f t="shared" si="12"/>
        <v>0.16168060040443699</v>
      </c>
      <c r="P17" s="5">
        <f t="shared" si="12"/>
        <v>5.3223304274133826E-2</v>
      </c>
      <c r="Q17" s="5">
        <f t="shared" si="12"/>
        <v>0.33082080062014496</v>
      </c>
      <c r="R17" s="5">
        <f t="shared" si="12"/>
        <v>0.17333093370690944</v>
      </c>
      <c r="S17" s="5">
        <f t="shared" si="12"/>
        <v>4.6895852491363348E-2</v>
      </c>
      <c r="T17" s="2" t="str">
        <f t="shared" ref="T17" ca="1" si="13">_xlfn.FORMULATEXT(S17)</f>
        <v>=S15 / $M$16</v>
      </c>
    </row>
    <row r="18" spans="1:20" x14ac:dyDescent="0.55000000000000004">
      <c r="A18" s="1" t="s">
        <v>19</v>
      </c>
      <c r="B18">
        <v>5.9999999999999995E-4</v>
      </c>
      <c r="C18" s="3">
        <f>Data!D18 - Data!$C18</f>
        <v>6.2817785966622949E-2</v>
      </c>
      <c r="D18" s="3">
        <f>Data!E18 - Data!$C18</f>
        <v>7.4676461314963902E-2</v>
      </c>
      <c r="E18" s="3">
        <f>Data!F18 - Data!$C18</f>
        <v>6.4413824216980428E-2</v>
      </c>
      <c r="F18" s="3">
        <f>Data!G18 - Data!$C18</f>
        <v>7.453297450452135E-3</v>
      </c>
      <c r="G18" s="3">
        <f>Data!H18 - Data!$C18</f>
        <v>1.9557816923483282E-2</v>
      </c>
      <c r="H18" s="3">
        <f>Data!I18 - Data!$C18</f>
        <v>0.3833886316041627</v>
      </c>
      <c r="I18" s="3">
        <f>Data!J18 - Data!$C18</f>
        <v>8.5177034603921273E-2</v>
      </c>
      <c r="J18">
        <v>1.0699999999999999E-2</v>
      </c>
      <c r="M18">
        <f>SUM(M17:S17)</f>
        <v>1</v>
      </c>
      <c r="N18" s="2" t="str">
        <f t="shared" ref="N18" ca="1" si="14">_xlfn.FORMULATEXT(M18)</f>
        <v>=SUM(M17:S17)</v>
      </c>
    </row>
    <row r="19" spans="1:20" x14ac:dyDescent="0.55000000000000004">
      <c r="A19" s="1" t="s">
        <v>20</v>
      </c>
      <c r="B19">
        <v>5.9999999999999995E-4</v>
      </c>
      <c r="C19" s="3">
        <f>Data!D19 - Data!$C19</f>
        <v>-5.3922352710993174E-2</v>
      </c>
      <c r="D19" s="3">
        <f>Data!E19 - Data!$C19</f>
        <v>-2.7363939876424111E-2</v>
      </c>
      <c r="E19" s="3">
        <f>Data!F19 - Data!$C19</f>
        <v>-5.8774142182568566E-2</v>
      </c>
      <c r="F19" s="3">
        <f>Data!G19 - Data!$C19</f>
        <v>-3.769247987365176E-3</v>
      </c>
      <c r="G19" s="3">
        <f>Data!H19 - Data!$C19</f>
        <v>-7.9723749153198346E-3</v>
      </c>
      <c r="H19" s="3">
        <f>Data!I19 - Data!$C19</f>
        <v>1.909575013994292E-3</v>
      </c>
      <c r="I19" s="3">
        <f>Data!J19 - Data!$C19</f>
        <v>5.9808771991791618E-2</v>
      </c>
      <c r="J19">
        <v>7.9000000000000008E-3</v>
      </c>
    </row>
    <row r="20" spans="1:20" x14ac:dyDescent="0.55000000000000004">
      <c r="A20" s="1" t="s">
        <v>21</v>
      </c>
      <c r="B20">
        <v>7.000000000000001E-4</v>
      </c>
      <c r="C20" s="3">
        <f>Data!D20 - Data!$C20</f>
        <v>3.2004119016312428E-2</v>
      </c>
      <c r="D20" s="3">
        <f>Data!E20 - Data!$C20</f>
        <v>1.9733850865833711E-2</v>
      </c>
      <c r="E20" s="3">
        <f>Data!F20 - Data!$C20</f>
        <v>2.3256546975285151E-2</v>
      </c>
      <c r="F20" s="3">
        <f>Data!G20 - Data!$C20</f>
        <v>0.12030940892661379</v>
      </c>
      <c r="G20" s="3">
        <f>Data!H20 - Data!$C20</f>
        <v>5.3993358334581444E-2</v>
      </c>
      <c r="H20" s="3">
        <f>Data!I20 - Data!$C20</f>
        <v>0.1234699649361279</v>
      </c>
      <c r="I20" s="3">
        <f>Data!J20 - Data!$C20</f>
        <v>-0.10617270255162811</v>
      </c>
      <c r="J20">
        <v>1.8800000000000001E-2</v>
      </c>
      <c r="L20" s="6" t="s">
        <v>142</v>
      </c>
    </row>
    <row r="21" spans="1:20" x14ac:dyDescent="0.55000000000000004">
      <c r="A21" s="1" t="s">
        <v>22</v>
      </c>
      <c r="B21">
        <v>8.9999999999999998E-4</v>
      </c>
      <c r="C21" s="3">
        <f>Data!D21 - Data!$C21</f>
        <v>0.10176914393359721</v>
      </c>
      <c r="D21" s="3">
        <f>Data!E21 - Data!$C21</f>
        <v>-8.1688485312847326E-3</v>
      </c>
      <c r="E21" s="3">
        <f>Data!F21 - Data!$C21</f>
        <v>8.5894385656454363E-3</v>
      </c>
      <c r="F21" s="3">
        <f>Data!G21 - Data!$C21</f>
        <v>1.5170866838704401E-2</v>
      </c>
      <c r="G21" s="3">
        <f>Data!H21 - Data!$C21</f>
        <v>2.7572860878267609E-2</v>
      </c>
      <c r="H21" s="3">
        <f>Data!I21 - Data!$C21</f>
        <v>4.1742956059696593E-2</v>
      </c>
      <c r="I21" s="3">
        <f>Data!J21 - Data!$C21</f>
        <v>9.9356622621990798E-2</v>
      </c>
      <c r="J21">
        <v>1.8E-3</v>
      </c>
      <c r="L21" t="s">
        <v>134</v>
      </c>
      <c r="M21">
        <f>SUMPRODUCT(M17:S17,M8:S8)</f>
        <v>1.3778692150128826E-2</v>
      </c>
      <c r="N21" s="2" t="str">
        <f t="shared" ref="N21:N23" ca="1" si="15">_xlfn.FORMULATEXT(M21)</f>
        <v>=SUMPRODUCT(M17:S17,M8:S8)</v>
      </c>
    </row>
    <row r="22" spans="1:20" x14ac:dyDescent="0.55000000000000004">
      <c r="A22" s="1" t="s">
        <v>23</v>
      </c>
      <c r="B22">
        <v>8.9999999999999998E-4</v>
      </c>
      <c r="C22" s="3">
        <f>Data!D22 - Data!$C22</f>
        <v>-5.7453438391239606E-2</v>
      </c>
      <c r="D22" s="3">
        <f>Data!E22 - Data!$C22</f>
        <v>-2.053079206903962E-2</v>
      </c>
      <c r="E22" s="3">
        <f>Data!F22 - Data!$C22</f>
        <v>2.0157529369905787E-2</v>
      </c>
      <c r="F22" s="3">
        <f>Data!G22 - Data!$C22</f>
        <v>-7.2964175987125669E-3</v>
      </c>
      <c r="G22" s="3">
        <f>Data!H22 - Data!$C22</f>
        <v>6.6325626482201098E-4</v>
      </c>
      <c r="H22" s="3">
        <f>Data!I22 - Data!$C22</f>
        <v>5.509304366543278E-2</v>
      </c>
      <c r="I22" s="3">
        <f>Data!J22 - Data!$C22</f>
        <v>-4.2484754245049695E-2</v>
      </c>
      <c r="J22">
        <v>2.4899999999999999E-2</v>
      </c>
      <c r="L22" t="s">
        <v>135</v>
      </c>
      <c r="M22">
        <f>SUMPRODUCT(M17:S17,M9:S9)</f>
        <v>1.1915522319913558</v>
      </c>
      <c r="N22" s="2" t="str">
        <f t="shared" ca="1" si="15"/>
        <v>=SUMPRODUCT(M17:S17,M9:S9)</v>
      </c>
    </row>
    <row r="23" spans="1:20" x14ac:dyDescent="0.55000000000000004">
      <c r="A23" s="1" t="s">
        <v>24</v>
      </c>
      <c r="B23">
        <v>8.9999999999999998E-4</v>
      </c>
      <c r="C23" s="3">
        <f>Data!D23 - Data!$C23</f>
        <v>9.5907759781582627E-2</v>
      </c>
      <c r="D23" s="3">
        <f>Data!E23 - Data!$C23</f>
        <v>0.14881651762490489</v>
      </c>
      <c r="E23" s="3">
        <f>Data!F23 - Data!$C23</f>
        <v>5.9082711504767529E-2</v>
      </c>
      <c r="F23" s="3">
        <f>Data!G23 - Data!$C23</f>
        <v>5.288349109213776E-2</v>
      </c>
      <c r="G23" s="3">
        <f>Data!H23 - Data!$C23</f>
        <v>0.11576019411376841</v>
      </c>
      <c r="H23" s="3">
        <f>Data!I23 - Data!$C23</f>
        <v>0.15594966461777748</v>
      </c>
      <c r="I23" s="3">
        <f>Data!J23 - Data!$C23</f>
        <v>-2.895631023319388E-2</v>
      </c>
      <c r="J23">
        <v>2.2599999999999999E-2</v>
      </c>
      <c r="L23" t="s">
        <v>137</v>
      </c>
      <c r="M23" cm="1">
        <f t="array" ref="M23">SUMPRODUCT(M17:S17 * M17:S17, M11:S11)</f>
        <v>8.5055741233627216E-4</v>
      </c>
      <c r="N23" s="2" t="str">
        <f t="shared" ca="1" si="15"/>
        <v>=SUMPRODUCT(M17:S17 * M17:S17, M11:S11)</v>
      </c>
    </row>
    <row r="24" spans="1:20" x14ac:dyDescent="0.55000000000000004">
      <c r="A24" s="1" t="s">
        <v>25</v>
      </c>
      <c r="B24">
        <v>8.0000000000000004E-4</v>
      </c>
      <c r="C24" s="3">
        <f>Data!D24 - Data!$C24</f>
        <v>1.5822909431671001E-2</v>
      </c>
      <c r="D24" s="3">
        <f>Data!E24 - Data!$C24</f>
        <v>6.3862376788881431E-2</v>
      </c>
      <c r="E24" s="3">
        <f>Data!F24 - Data!$C24</f>
        <v>3.8918571497915905E-3</v>
      </c>
      <c r="F24" s="3">
        <f>Data!G24 - Data!$C24</f>
        <v>-1.6794635515610529E-2</v>
      </c>
      <c r="G24" s="3">
        <f>Data!H24 - Data!$C24</f>
        <v>1.110160349934777E-2</v>
      </c>
      <c r="H24" s="3">
        <f>Data!I24 - Data!$C24</f>
        <v>-3.0295603638337359E-2</v>
      </c>
      <c r="I24" s="3">
        <f>Data!J24 - Data!$C24</f>
        <v>-6.9210061501682824E-2</v>
      </c>
      <c r="J24">
        <v>3.1199999999999999E-2</v>
      </c>
    </row>
    <row r="25" spans="1:20" x14ac:dyDescent="0.55000000000000004">
      <c r="A25" s="1" t="s">
        <v>26</v>
      </c>
      <c r="B25">
        <v>8.9999999999999998E-4</v>
      </c>
      <c r="C25" s="3">
        <f>Data!D25 - Data!$C25</f>
        <v>-1.2605300939044431E-2</v>
      </c>
      <c r="D25" s="3">
        <f>Data!E25 - Data!$C25</f>
        <v>-7.0865684018398423E-3</v>
      </c>
      <c r="E25" s="3">
        <f>Data!F25 - Data!$C25</f>
        <v>2.3566214700439077E-2</v>
      </c>
      <c r="F25" s="3">
        <f>Data!G25 - Data!$C25</f>
        <v>-4.9636989295055323E-3</v>
      </c>
      <c r="G25" s="3">
        <f>Data!H25 - Data!$C25</f>
        <v>2.0480587502293209E-2</v>
      </c>
      <c r="H25" s="3">
        <f>Data!I25 - Data!$C25</f>
        <v>-3.6152422019753085E-2</v>
      </c>
      <c r="I25" s="3">
        <f>Data!J25 - Data!$C25</f>
        <v>7.1945133389347393E-3</v>
      </c>
      <c r="J25">
        <v>1.06E-2</v>
      </c>
      <c r="L25" s="6" t="s">
        <v>143</v>
      </c>
    </row>
    <row r="26" spans="1:20" x14ac:dyDescent="0.55000000000000004">
      <c r="A26" s="1" t="s">
        <v>27</v>
      </c>
      <c r="B26">
        <v>1.1000000000000001E-3</v>
      </c>
      <c r="C26" s="3">
        <f>Data!D26 - Data!$C26</f>
        <v>-1.173667235214727E-2</v>
      </c>
      <c r="D26" s="3">
        <f>Data!E26 - Data!$C26</f>
        <v>0.2395389754181057</v>
      </c>
      <c r="E26" s="3">
        <f>Data!F26 - Data!$C26</f>
        <v>0.1169620647262465</v>
      </c>
      <c r="F26" s="3">
        <f>Data!G26 - Data!$C26</f>
        <v>5.8006807133693765E-2</v>
      </c>
      <c r="G26" s="3">
        <f>Data!H26 - Data!$C26</f>
        <v>0.1096084563239917</v>
      </c>
      <c r="H26" s="3">
        <f>Data!I26 - Data!$C26</f>
        <v>0.26918382341683722</v>
      </c>
      <c r="I26" s="3">
        <f>Data!J26 - Data!$C26</f>
        <v>0.13687978418688171</v>
      </c>
      <c r="J26">
        <v>5.5800000000000002E-2</v>
      </c>
      <c r="L26" t="s">
        <v>144</v>
      </c>
      <c r="M26">
        <f>M21 / M23</f>
        <v>16.199602696168558</v>
      </c>
      <c r="N26" s="2" t="str">
        <f t="shared" ref="N26:N30" ca="1" si="16">_xlfn.FORMULATEXT(M26)</f>
        <v>=M21 / M23</v>
      </c>
    </row>
    <row r="27" spans="1:20" x14ac:dyDescent="0.55000000000000004">
      <c r="A27" s="1" t="s">
        <v>28</v>
      </c>
      <c r="B27">
        <v>1.1000000000000001E-3</v>
      </c>
      <c r="C27" s="3">
        <f>Data!D27 - Data!$C27</f>
        <v>6.2747597064284441E-2</v>
      </c>
      <c r="D27" s="3">
        <f>Data!E27 - Data!$C27</f>
        <v>4.1329063602001274E-2</v>
      </c>
      <c r="E27" s="3">
        <f>Data!F27 - Data!$C27</f>
        <v>-5.6837915807271044E-2</v>
      </c>
      <c r="F27" s="3">
        <f>Data!G27 - Data!$C27</f>
        <v>-4.6955651937559469E-2</v>
      </c>
      <c r="G27" s="3">
        <f>Data!H27 - Data!$C27</f>
        <v>-1.4151357116066861E-2</v>
      </c>
      <c r="H27" s="3">
        <f>Data!I27 - Data!$C27</f>
        <v>-1.655963703228892E-2</v>
      </c>
      <c r="I27" s="3">
        <f>Data!J27 - Data!$C27</f>
        <v>-3.2851855938356718E-2</v>
      </c>
      <c r="J27">
        <v>-3.6400000000000002E-2</v>
      </c>
      <c r="L27" t="s">
        <v>145</v>
      </c>
      <c r="M27">
        <f>T3 / T5</f>
        <v>5.2464871407292328</v>
      </c>
      <c r="N27" s="2" t="str">
        <f t="shared" ca="1" si="16"/>
        <v>=T3 / T5</v>
      </c>
    </row>
    <row r="28" spans="1:20" x14ac:dyDescent="0.55000000000000004">
      <c r="A28" s="1" t="s">
        <v>29</v>
      </c>
      <c r="B28">
        <v>1.1999999999999999E-3</v>
      </c>
      <c r="C28" s="3">
        <f>Data!D28 - Data!$C28</f>
        <v>-5.5410109403109441E-2</v>
      </c>
      <c r="D28" s="3">
        <f>Data!E28 - Data!$C28</f>
        <v>-4.4249368885689221E-2</v>
      </c>
      <c r="E28" s="3">
        <f>Data!F28 - Data!$C28</f>
        <v>-6.7225239830574851E-2</v>
      </c>
      <c r="F28" s="3">
        <f>Data!G28 - Data!$C28</f>
        <v>-0.105114465390596</v>
      </c>
      <c r="G28" s="3">
        <f>Data!H28 - Data!$C28</f>
        <v>-2.328870861270951E-2</v>
      </c>
      <c r="H28" s="3">
        <f>Data!I28 - Data!$C28</f>
        <v>-4.3621981385804219E-2</v>
      </c>
      <c r="I28" s="3">
        <f>Data!J28 - Data!$C28</f>
        <v>-0.22544645662146762</v>
      </c>
      <c r="J28">
        <v>-2.35E-2</v>
      </c>
      <c r="L28" t="s">
        <v>146</v>
      </c>
      <c r="M28">
        <f>M26 / M27</f>
        <v>3.087704641532182</v>
      </c>
      <c r="N28" s="2" t="str">
        <f t="shared" ca="1" si="16"/>
        <v>=M26 / M27</v>
      </c>
    </row>
    <row r="29" spans="1:20" x14ac:dyDescent="0.55000000000000004">
      <c r="A29" s="1" t="s">
        <v>30</v>
      </c>
      <c r="B29">
        <v>1.4E-3</v>
      </c>
      <c r="C29" s="3">
        <f>Data!D29 - Data!$C29</f>
        <v>-1.642001852956403E-2</v>
      </c>
      <c r="D29" s="3">
        <f>Data!E29 - Data!$C29</f>
        <v>8.0674796471630186E-2</v>
      </c>
      <c r="E29" s="3">
        <f>Data!F29 - Data!$C29</f>
        <v>-1.541439090315415E-2</v>
      </c>
      <c r="F29" s="3">
        <f>Data!G29 - Data!$C29</f>
        <v>7.5012823334987891E-2</v>
      </c>
      <c r="G29" s="3">
        <f>Data!H29 - Data!$C29</f>
        <v>2.3252173349318801E-2</v>
      </c>
      <c r="H29" s="3">
        <f>Data!I29 - Data!$C29</f>
        <v>-3.0287164551477327E-2</v>
      </c>
      <c r="I29" s="3">
        <f>Data!J29 - Data!$C29</f>
        <v>0.10294740448152741</v>
      </c>
      <c r="J29">
        <v>2.7000000000000001E-3</v>
      </c>
      <c r="L29" s="5" t="s">
        <v>147</v>
      </c>
      <c r="M29" s="5">
        <f xml:space="preserve"> M28 / (1 + (1-M22) * M28)</f>
        <v>7.55783967345356</v>
      </c>
      <c r="N29" s="2" t="str">
        <f t="shared" ca="1" si="16"/>
        <v>= M28 / (1 + (1-M22) * M28)</v>
      </c>
    </row>
    <row r="30" spans="1:20" x14ac:dyDescent="0.55000000000000004">
      <c r="A30" s="1" t="s">
        <v>31</v>
      </c>
      <c r="B30">
        <v>1.4E-3</v>
      </c>
      <c r="C30" s="3">
        <f>Data!D30 - Data!$C30</f>
        <v>0.12936380400649269</v>
      </c>
      <c r="D30" s="3">
        <f>Data!E30 - Data!$C30</f>
        <v>3.9139410880386263E-2</v>
      </c>
      <c r="E30" s="3">
        <f>Data!F30 - Data!$C30</f>
        <v>6.5107322507360024E-2</v>
      </c>
      <c r="F30" s="3">
        <f>Data!G30 - Data!$C30</f>
        <v>0.1136000205467252</v>
      </c>
      <c r="G30" s="3">
        <f>Data!H30 - Data!$C30</f>
        <v>5.5486099052466223E-2</v>
      </c>
      <c r="H30" s="3">
        <f>Data!I30 - Data!$C30</f>
        <v>0.1199428119196658</v>
      </c>
      <c r="I30" s="3">
        <f>Data!J30 - Data!$C30</f>
        <v>-3.2601019338043533E-2</v>
      </c>
      <c r="J30">
        <v>2.6599999999999999E-2</v>
      </c>
      <c r="L30" s="5" t="s">
        <v>148</v>
      </c>
      <c r="M30" s="5">
        <f>1-M29</f>
        <v>-6.55783967345356</v>
      </c>
      <c r="N30" s="2" t="str">
        <f t="shared" ca="1" si="16"/>
        <v>=1-M29</v>
      </c>
    </row>
    <row r="31" spans="1:20" x14ac:dyDescent="0.55000000000000004">
      <c r="A31" s="1" t="s">
        <v>32</v>
      </c>
      <c r="B31">
        <v>1.4E-3</v>
      </c>
      <c r="C31" s="3">
        <f>Data!D31 - Data!$C31</f>
        <v>-6.9986422351956835E-3</v>
      </c>
      <c r="D31" s="3">
        <f>Data!E31 - Data!$C31</f>
        <v>4.1665192317739859E-2</v>
      </c>
      <c r="E31" s="3">
        <f>Data!F31 - Data!$C31</f>
        <v>2.6858386600539033E-2</v>
      </c>
      <c r="F31" s="3">
        <f>Data!G31 - Data!$C31</f>
        <v>1.184428497397867E-2</v>
      </c>
      <c r="G31" s="3">
        <f>Data!H31 - Data!$C31</f>
        <v>5.9725516607140997E-4</v>
      </c>
      <c r="H31" s="3">
        <f>Data!I31 - Data!$C31</f>
        <v>-6.1447908638359632E-2</v>
      </c>
      <c r="I31" s="3">
        <f>Data!J31 - Data!$C31</f>
        <v>0.20307436127384998</v>
      </c>
      <c r="J31">
        <v>4.8999999999999998E-3</v>
      </c>
    </row>
    <row r="32" spans="1:20" x14ac:dyDescent="0.55000000000000004">
      <c r="A32" s="1" t="s">
        <v>33</v>
      </c>
      <c r="B32">
        <v>1.6000000000000001E-3</v>
      </c>
      <c r="C32" s="3">
        <f>Data!D32 - Data!$C32</f>
        <v>2.638339201818956E-2</v>
      </c>
      <c r="D32" s="3">
        <f>Data!E32 - Data!$C32</f>
        <v>4.4076007550937261E-2</v>
      </c>
      <c r="E32" s="3">
        <f>Data!F32 - Data!$C32</f>
        <v>8.94768702903848E-2</v>
      </c>
      <c r="F32" s="3">
        <f>Data!G32 - Data!$C32</f>
        <v>-0.1134772186768727</v>
      </c>
      <c r="G32" s="3">
        <f>Data!H32 - Data!$C32</f>
        <v>7.4153188966979353E-2</v>
      </c>
      <c r="H32" s="3">
        <f>Data!I32 - Data!$C32</f>
        <v>3.2000728963644191E-2</v>
      </c>
      <c r="I32" s="3">
        <f>Data!J32 - Data!$C32</f>
        <v>-0.13226044791465669</v>
      </c>
      <c r="J32">
        <v>3.2000000000000001E-2</v>
      </c>
      <c r="L32" s="6" t="s">
        <v>149</v>
      </c>
    </row>
    <row r="33" spans="1:20" x14ac:dyDescent="0.55000000000000004">
      <c r="A33" s="1" t="s">
        <v>34</v>
      </c>
      <c r="B33">
        <v>1.6000000000000001E-3</v>
      </c>
      <c r="C33" s="3">
        <f>Data!D33 - Data!$C33</f>
        <v>0.1946270235956169</v>
      </c>
      <c r="D33" s="3">
        <f>Data!E33 - Data!$C33</f>
        <v>0.1307644812853975</v>
      </c>
      <c r="E33" s="3">
        <f>Data!F33 - Data!$C33</f>
        <v>-8.3592284134143967E-4</v>
      </c>
      <c r="F33" s="3">
        <f>Data!G33 - Data!$C33</f>
        <v>1.6652371447858628E-2</v>
      </c>
      <c r="G33" s="3">
        <f>Data!H33 - Data!$C33</f>
        <v>5.7317884890738573E-2</v>
      </c>
      <c r="H33" s="3">
        <f>Data!I33 - Data!$C33</f>
        <v>0.14468758556706052</v>
      </c>
      <c r="I33" s="3">
        <f>Data!J33 - Data!$C33</f>
        <v>1.0206542102351879E-2</v>
      </c>
      <c r="J33">
        <v>3.4500000000000003E-2</v>
      </c>
      <c r="M33" s="1" t="s">
        <v>122</v>
      </c>
      <c r="N33" s="1" t="s">
        <v>123</v>
      </c>
      <c r="O33" s="1" t="s">
        <v>124</v>
      </c>
      <c r="P33" s="1" t="s">
        <v>125</v>
      </c>
      <c r="Q33" s="1" t="s">
        <v>126</v>
      </c>
      <c r="R33" s="1" t="s">
        <v>127</v>
      </c>
      <c r="S33" s="1" t="s">
        <v>128</v>
      </c>
    </row>
    <row r="34" spans="1:20" x14ac:dyDescent="0.55000000000000004">
      <c r="A34" s="1" t="s">
        <v>35</v>
      </c>
      <c r="B34">
        <v>1.5E-3</v>
      </c>
      <c r="C34" s="3">
        <f>Data!D34 - Data!$C34</f>
        <v>-6.3249165486771158E-3</v>
      </c>
      <c r="D34" s="3">
        <f>Data!E34 - Data!$C34</f>
        <v>-6.3243068342539437E-3</v>
      </c>
      <c r="E34" s="3">
        <f>Data!F34 - Data!$C34</f>
        <v>-2.179252917540081E-2</v>
      </c>
      <c r="F34" s="3">
        <f>Data!G34 - Data!$C34</f>
        <v>-6.5632456487646096E-2</v>
      </c>
      <c r="G34" s="3">
        <f>Data!H34 - Data!$C34</f>
        <v>2.0578914998902239E-2</v>
      </c>
      <c r="H34" s="3">
        <f>Data!I34 - Data!$C34</f>
        <v>2.5928114484902306E-4</v>
      </c>
      <c r="I34" s="3">
        <f>Data!J34 - Data!$C34</f>
        <v>-0.1237900020400651</v>
      </c>
      <c r="J34">
        <v>5.9999999999999995E-4</v>
      </c>
      <c r="L34" t="s">
        <v>150</v>
      </c>
      <c r="M34">
        <f>$M$29 * M17</f>
        <v>1.2574709473951413</v>
      </c>
      <c r="N34">
        <f t="shared" ref="N34:S34" si="17">$M$29 * N17</f>
        <v>0.51143015568155148</v>
      </c>
      <c r="O34">
        <f t="shared" si="17"/>
        <v>1.2219560561644456</v>
      </c>
      <c r="P34">
        <f t="shared" si="17"/>
        <v>0.40225320059533903</v>
      </c>
      <c r="Q34">
        <f t="shared" si="17"/>
        <v>2.5002905717306017</v>
      </c>
      <c r="R34">
        <f t="shared" si="17"/>
        <v>1.3100074074068291</v>
      </c>
      <c r="S34">
        <f t="shared" si="17"/>
        <v>0.35443133447965186</v>
      </c>
      <c r="T34" s="2" t="str">
        <f t="shared" ref="T34" ca="1" si="18">_xlfn.FORMULATEXT(S34)</f>
        <v>=$M$29 * S17</v>
      </c>
    </row>
    <row r="35" spans="1:20" x14ac:dyDescent="0.55000000000000004">
      <c r="A35" s="1" t="s">
        <v>36</v>
      </c>
      <c r="B35">
        <v>1.9E-3</v>
      </c>
      <c r="C35" s="3">
        <f>Data!D35 - Data!$C35</f>
        <v>-3.2377677598539253E-2</v>
      </c>
      <c r="D35" s="3">
        <f>Data!E35 - Data!$C35</f>
        <v>-0.20409175018307882</v>
      </c>
      <c r="E35" s="3">
        <f>Data!F35 - Data!$C35</f>
        <v>-9.9682018815842252E-2</v>
      </c>
      <c r="F35" s="3">
        <f>Data!G35 - Data!$C35</f>
        <v>-7.8939992862004468E-2</v>
      </c>
      <c r="G35" s="3">
        <f>Data!H35 - Data!$C35</f>
        <v>-6.8001449202554673E-2</v>
      </c>
      <c r="H35" s="3">
        <f>Data!I35 - Data!$C35</f>
        <v>-0.25166888070298088</v>
      </c>
      <c r="I35" s="3">
        <f>Data!J35 - Data!$C35</f>
        <v>0.27211148990824019</v>
      </c>
      <c r="J35">
        <v>-7.6499999999999999E-2</v>
      </c>
    </row>
    <row r="36" spans="1:20" x14ac:dyDescent="0.55000000000000004">
      <c r="A36" s="1" t="s">
        <v>37</v>
      </c>
      <c r="B36">
        <v>1.8E-3</v>
      </c>
      <c r="C36" s="3">
        <f>Data!D36 - Data!$C36</f>
        <v>-0.18584443532501399</v>
      </c>
      <c r="D36" s="3">
        <f>Data!E36 - Data!$C36</f>
        <v>5.587175245241973E-2</v>
      </c>
      <c r="E36" s="3">
        <f>Data!F36 - Data!$C36</f>
        <v>1.4600831645355E-2</v>
      </c>
      <c r="F36" s="3">
        <f>Data!G36 - Data!$C36</f>
        <v>-7.5454297162866751E-2</v>
      </c>
      <c r="G36" s="3">
        <f>Data!H36 - Data!$C36</f>
        <v>3.6398788717680895E-2</v>
      </c>
      <c r="H36" s="3">
        <f>Data!I36 - Data!$C36</f>
        <v>-0.22662599650321869</v>
      </c>
      <c r="I36" s="3">
        <f>Data!J36 - Data!$C36</f>
        <v>3.7213369505781489E-2</v>
      </c>
      <c r="J36">
        <v>1.7100000000000001E-2</v>
      </c>
    </row>
    <row r="37" spans="1:20" x14ac:dyDescent="0.55000000000000004">
      <c r="A37" s="1" t="s">
        <v>38</v>
      </c>
      <c r="B37">
        <v>1.9E-3</v>
      </c>
      <c r="C37" s="3">
        <f>Data!D37 - Data!$C37</f>
        <v>-0.1155164999491376</v>
      </c>
      <c r="D37" s="3">
        <f>Data!E37 - Data!$C37</f>
        <v>-0.11324970006404429</v>
      </c>
      <c r="E37" s="3">
        <f>Data!F37 - Data!$C37</f>
        <v>-5.5644791097478871E-2</v>
      </c>
      <c r="F37" s="3">
        <f>Data!G37 - Data!$C37</f>
        <v>-6.9605121627521069E-2</v>
      </c>
      <c r="G37" s="3">
        <f>Data!H37 - Data!$C37</f>
        <v>-8.1990259768858306E-2</v>
      </c>
      <c r="H37" s="3">
        <f>Data!I37 - Data!$C37</f>
        <v>-0.18421891443789731</v>
      </c>
      <c r="I37" s="3">
        <f>Data!J37 - Data!$C37</f>
        <v>-5.234512057144701E-2</v>
      </c>
      <c r="J37">
        <v>-9.5500000000000002E-2</v>
      </c>
    </row>
    <row r="38" spans="1:20" x14ac:dyDescent="0.55000000000000004">
      <c r="A38" s="1" t="s">
        <v>39</v>
      </c>
      <c r="B38">
        <v>2.0999999999999999E-3</v>
      </c>
      <c r="C38" s="3">
        <f>Data!D38 - Data!$C38</f>
        <v>5.3053723901549166E-2</v>
      </c>
      <c r="D38" s="3">
        <f>Data!E38 - Data!$C38</f>
        <v>0.14221709005232072</v>
      </c>
      <c r="E38" s="3">
        <f>Data!F38 - Data!$C38</f>
        <v>7.5882919637414434E-2</v>
      </c>
      <c r="F38" s="3">
        <f>Data!G38 - Data!$C38</f>
        <v>0.26946899023491588</v>
      </c>
      <c r="G38" s="3">
        <f>Data!H38 - Data!$C38</f>
        <v>2.605797122020136E-2</v>
      </c>
      <c r="H38" s="3">
        <f>Data!I38 - Data!$C38</f>
        <v>7.4679088809973079E-2</v>
      </c>
      <c r="I38" s="3">
        <f>Data!J38 - Data!$C38</f>
        <v>-7.9563916336398158E-2</v>
      </c>
      <c r="J38">
        <v>8.3699999999999997E-2</v>
      </c>
    </row>
    <row r="39" spans="1:20" x14ac:dyDescent="0.55000000000000004">
      <c r="A39" s="1" t="s">
        <v>40</v>
      </c>
      <c r="B39">
        <v>1.8E-3</v>
      </c>
      <c r="C39" s="3">
        <f>Data!D39 - Data!$C39</f>
        <v>3.8514945583726388E-2</v>
      </c>
      <c r="D39" s="3">
        <f>Data!E39 - Data!$C39</f>
        <v>-4.770598487961817E-2</v>
      </c>
      <c r="E39" s="3">
        <f>Data!F39 - Data!$C39</f>
        <v>1.379937694318014E-3</v>
      </c>
      <c r="F39" s="3">
        <f>Data!G39 - Data!$C39</f>
        <v>-3.323555994124492E-2</v>
      </c>
      <c r="G39" s="3">
        <f>Data!H39 - Data!$C39</f>
        <v>7.0976061784522343E-2</v>
      </c>
      <c r="H39" s="3">
        <f>Data!I39 - Data!$C39</f>
        <v>7.1313087475801701E-2</v>
      </c>
      <c r="I39" s="3">
        <f>Data!J39 - Data!$C39</f>
        <v>4.008646728344558E-2</v>
      </c>
      <c r="J39">
        <v>3.4200000000000001E-2</v>
      </c>
    </row>
    <row r="40" spans="1:20" x14ac:dyDescent="0.55000000000000004">
      <c r="A40" s="1" t="s">
        <v>41</v>
      </c>
      <c r="B40">
        <v>1.9E-3</v>
      </c>
      <c r="C40" s="3">
        <f>Data!D40 - Data!$C40</f>
        <v>9.9830549351664508E-2</v>
      </c>
      <c r="D40" s="3">
        <f>Data!E40 - Data!$C40</f>
        <v>8.4035707313532729E-2</v>
      </c>
      <c r="E40" s="3">
        <f>Data!F40 - Data!$C40</f>
        <v>4.5773194420298161E-2</v>
      </c>
      <c r="F40" s="3">
        <f>Data!G40 - Data!$C40</f>
        <v>3.0555827037525699E-2</v>
      </c>
      <c r="G40" s="3">
        <f>Data!H40 - Data!$C40</f>
        <v>5.534973934449329E-2</v>
      </c>
      <c r="H40" s="3">
        <f>Data!I40 - Data!$C40</f>
        <v>0.16330829816250558</v>
      </c>
      <c r="I40" s="3">
        <f>Data!J40 - Data!$C40</f>
        <v>-0.1270093857440413</v>
      </c>
      <c r="J40">
        <v>1.0999999999999999E-2</v>
      </c>
    </row>
    <row r="41" spans="1:20" x14ac:dyDescent="0.55000000000000004">
      <c r="A41" s="1" t="s">
        <v>42</v>
      </c>
      <c r="B41">
        <v>2.0999999999999999E-3</v>
      </c>
      <c r="C41" s="3">
        <f>Data!D41 - Data!$C41</f>
        <v>5.4336051738057549E-2</v>
      </c>
      <c r="D41" s="3">
        <f>Data!E41 - Data!$C41</f>
        <v>7.9758745469169931E-2</v>
      </c>
      <c r="E41" s="3">
        <f>Data!F41 - Data!$C41</f>
        <v>1.0829101024775181E-2</v>
      </c>
      <c r="F41" s="3">
        <f>Data!G41 - Data!$C41</f>
        <v>0.1581376015298088</v>
      </c>
      <c r="G41" s="3">
        <f>Data!H41 - Data!$C41</f>
        <v>0.10524252920801229</v>
      </c>
      <c r="H41" s="3">
        <f>Data!I41 - Data!$C41</f>
        <v>5.9197649948194899E-3</v>
      </c>
      <c r="I41" s="3">
        <f>Data!J41 - Data!$C41</f>
        <v>-0.1492092382028041</v>
      </c>
      <c r="J41">
        <v>3.9699999999999999E-2</v>
      </c>
    </row>
    <row r="42" spans="1:20" x14ac:dyDescent="0.55000000000000004">
      <c r="A42" s="1" t="s">
        <v>43</v>
      </c>
      <c r="B42">
        <v>2.0999999999999999E-3</v>
      </c>
      <c r="C42" s="3">
        <f>Data!D42 - Data!$C42</f>
        <v>-0.12967255602295918</v>
      </c>
      <c r="D42" s="3">
        <f>Data!E42 - Data!$C42</f>
        <v>-8.0713196747792884E-2</v>
      </c>
      <c r="E42" s="3">
        <f>Data!F42 - Data!$C42</f>
        <v>-7.349366947147197E-2</v>
      </c>
      <c r="F42" s="3">
        <f>Data!G42 - Data!$C42</f>
        <v>-8.4468117746780993E-2</v>
      </c>
      <c r="G42" s="3">
        <f>Data!H42 - Data!$C42</f>
        <v>-5.5086208526127785E-2</v>
      </c>
      <c r="H42" s="3">
        <f>Data!I42 - Data!$C42</f>
        <v>-0.25370246016101938</v>
      </c>
      <c r="I42" s="3">
        <f>Data!J42 - Data!$C42</f>
        <v>-0.22636582233190808</v>
      </c>
      <c r="J42">
        <v>-6.9199999999999998E-2</v>
      </c>
    </row>
    <row r="43" spans="1:20" x14ac:dyDescent="0.55000000000000004">
      <c r="A43" s="1" t="s">
        <v>44</v>
      </c>
      <c r="B43">
        <v>1.8E-3</v>
      </c>
      <c r="C43" s="3">
        <f>Data!D43 - Data!$C43</f>
        <v>0.13307290697135829</v>
      </c>
      <c r="D43" s="3">
        <f>Data!E43 - Data!$C43</f>
        <v>6.4991746550080914E-2</v>
      </c>
      <c r="E43" s="3">
        <f>Data!F43 - Data!$C43</f>
        <v>-2.238649182852568E-2</v>
      </c>
      <c r="F43" s="3">
        <f>Data!G43 - Data!$C43</f>
        <v>8.5707845242849939E-2</v>
      </c>
      <c r="G43" s="3">
        <f>Data!H43 - Data!$C43</f>
        <v>8.5327160931511187E-2</v>
      </c>
      <c r="H43" s="3">
        <f>Data!I43 - Data!$C43</f>
        <v>0.2119718312889747</v>
      </c>
      <c r="I43" s="3">
        <f>Data!J43 - Data!$C43</f>
        <v>0.20504812952665019</v>
      </c>
      <c r="J43">
        <v>6.9199999999999998E-2</v>
      </c>
    </row>
    <row r="44" spans="1:20" x14ac:dyDescent="0.55000000000000004">
      <c r="A44" s="1" t="s">
        <v>45</v>
      </c>
      <c r="B44">
        <v>1.9E-3</v>
      </c>
      <c r="C44" s="3">
        <f>Data!D44 - Data!$C44</f>
        <v>7.4494453012064824E-2</v>
      </c>
      <c r="D44" s="3">
        <f>Data!E44 - Data!$C44</f>
        <v>-1.6079183493694738E-2</v>
      </c>
      <c r="E44" s="3">
        <f>Data!F44 - Data!$C44</f>
        <v>0.12370698028393211</v>
      </c>
      <c r="F44" s="3">
        <f>Data!G44 - Data!$C44</f>
        <v>4.473048398227166E-3</v>
      </c>
      <c r="G44" s="3">
        <f>Data!H44 - Data!$C44</f>
        <v>1.5344110258153529E-2</v>
      </c>
      <c r="H44" s="3">
        <f>Data!I44 - Data!$C44</f>
        <v>2.5439458160995142E-2</v>
      </c>
      <c r="I44" s="3">
        <f>Data!J44 - Data!$C44</f>
        <v>7.9322529743000927E-2</v>
      </c>
      <c r="J44">
        <v>1.23E-2</v>
      </c>
    </row>
    <row r="45" spans="1:20" x14ac:dyDescent="0.55000000000000004">
      <c r="A45" s="1" t="s">
        <v>46</v>
      </c>
      <c r="B45">
        <v>1.6000000000000001E-3</v>
      </c>
      <c r="C45" s="3">
        <f>Data!D45 - Data!$C45</f>
        <v>-2.178394635822762E-2</v>
      </c>
      <c r="D45" s="3">
        <f>Data!E45 - Data!$C45</f>
        <v>-5.0073822697145054E-2</v>
      </c>
      <c r="E45" s="3">
        <f>Data!F45 - Data!$C45</f>
        <v>-2.5090147645226612E-2</v>
      </c>
      <c r="F45" s="3">
        <f>Data!G45 - Data!$C45</f>
        <v>-4.5671407743111576E-2</v>
      </c>
      <c r="G45" s="3">
        <f>Data!H45 - Data!$C45</f>
        <v>1.006771068256733E-2</v>
      </c>
      <c r="H45" s="3">
        <f>Data!I45 - Data!$C45</f>
        <v>-8.7719006185010377E-3</v>
      </c>
      <c r="I45" s="3">
        <f>Data!J45 - Data!$C45</f>
        <v>-6.7822365951633892E-2</v>
      </c>
      <c r="J45">
        <v>-2.5499999999999998E-2</v>
      </c>
    </row>
    <row r="46" spans="1:20" x14ac:dyDescent="0.55000000000000004">
      <c r="A46" s="1" t="s">
        <v>47</v>
      </c>
      <c r="B46">
        <v>1.8E-3</v>
      </c>
      <c r="C46" s="3">
        <f>Data!D46 - Data!$C46</f>
        <v>7.5238263162486635E-2</v>
      </c>
      <c r="D46" s="3">
        <f>Data!E46 - Data!$C46</f>
        <v>-2.4532743159706411E-2</v>
      </c>
      <c r="E46" s="3">
        <f>Data!F46 - Data!$C46</f>
        <v>2.420794889684344E-2</v>
      </c>
      <c r="F46" s="3">
        <f>Data!G46 - Data!$C46</f>
        <v>-4.267899843607012E-2</v>
      </c>
      <c r="G46" s="3">
        <f>Data!H46 - Data!$C46</f>
        <v>1.0044855088462671E-2</v>
      </c>
      <c r="H46" s="3">
        <f>Data!I46 - Data!$C46</f>
        <v>3.8390857133953314E-2</v>
      </c>
      <c r="I46" s="3">
        <f>Data!J46 - Data!$C46</f>
        <v>6.5838889470114098E-2</v>
      </c>
      <c r="J46">
        <v>1.41E-2</v>
      </c>
    </row>
    <row r="47" spans="1:20" x14ac:dyDescent="0.55000000000000004">
      <c r="A47" s="1" t="s">
        <v>48</v>
      </c>
      <c r="B47">
        <v>1.5E-3</v>
      </c>
      <c r="C47" s="3">
        <f>Data!D47 - Data!$C47</f>
        <v>0.1091842968674924</v>
      </c>
      <c r="D47" s="3">
        <f>Data!E47 - Data!$C47</f>
        <v>2.1974701269111888E-2</v>
      </c>
      <c r="E47" s="3">
        <f>Data!F47 - Data!$C47</f>
        <v>3.2224318725567802E-2</v>
      </c>
      <c r="F47" s="3">
        <f>Data!G47 - Data!$C47</f>
        <v>7.4701666756689156E-2</v>
      </c>
      <c r="G47" s="3">
        <f>Data!H47 - Data!$C47</f>
        <v>2.971668001984612E-2</v>
      </c>
      <c r="H47" s="3">
        <f>Data!I47 - Data!$C47</f>
        <v>0.15332270180035301</v>
      </c>
      <c r="I47" s="3">
        <f>Data!J47 - Data!$C47</f>
        <v>0.30592722101642039</v>
      </c>
      <c r="J47">
        <v>2.07E-2</v>
      </c>
    </row>
    <row r="48" spans="1:20" x14ac:dyDescent="0.55000000000000004">
      <c r="A48" s="1" t="s">
        <v>49</v>
      </c>
      <c r="B48">
        <v>1.1999999999999999E-3</v>
      </c>
      <c r="C48" s="3">
        <f>Data!D48 - Data!$C48</f>
        <v>7.3128689490427362E-2</v>
      </c>
      <c r="D48" s="3">
        <f>Data!E48 - Data!$C48</f>
        <v>1.2387301227403931E-2</v>
      </c>
      <c r="E48" s="3">
        <f>Data!F48 - Data!$C48</f>
        <v>3.439208833176486E-2</v>
      </c>
      <c r="F48" s="3">
        <f>Data!G48 - Data!$C48</f>
        <v>5.0926266591238757E-2</v>
      </c>
      <c r="G48" s="3">
        <f>Data!H48 - Data!$C48</f>
        <v>5.4669258983028303E-2</v>
      </c>
      <c r="H48" s="3">
        <f>Data!I48 - Data!$C48</f>
        <v>7.7001401994709701E-2</v>
      </c>
      <c r="I48" s="3">
        <f>Data!J48 - Data!$C48</f>
        <v>4.6494647129001837E-2</v>
      </c>
      <c r="J48">
        <v>3.8699999999999998E-2</v>
      </c>
    </row>
    <row r="49" spans="1:10" x14ac:dyDescent="0.55000000000000004">
      <c r="A49" s="1" t="s">
        <v>50</v>
      </c>
      <c r="B49">
        <v>1.4E-3</v>
      </c>
      <c r="C49" s="3">
        <f>Data!D49 - Data!$C49</f>
        <v>0.1006829242687351</v>
      </c>
      <c r="D49" s="3">
        <f>Data!E49 - Data!$C49</f>
        <v>2.4721694264473081E-2</v>
      </c>
      <c r="E49" s="3">
        <f>Data!F49 - Data!$C49</f>
        <v>2.3167886981476052E-2</v>
      </c>
      <c r="F49" s="3">
        <f>Data!G49 - Data!$C49</f>
        <v>1.6503132139415191E-2</v>
      </c>
      <c r="G49" s="3">
        <f>Data!H49 - Data!$C49</f>
        <v>4.389415953678328E-2</v>
      </c>
      <c r="H49" s="3">
        <f>Data!I49 - Data!$C49</f>
        <v>8.5033457831919915E-2</v>
      </c>
      <c r="I49" s="3">
        <f>Data!J49 - Data!$C49</f>
        <v>0.26649715336284646</v>
      </c>
      <c r="J49">
        <v>2.7699999999999999E-2</v>
      </c>
    </row>
    <row r="50" spans="1:10" x14ac:dyDescent="0.55000000000000004">
      <c r="A50" s="1" t="s">
        <v>51</v>
      </c>
      <c r="B50">
        <v>1.2999999999999999E-3</v>
      </c>
      <c r="C50" s="3">
        <f>Data!D50 - Data!$C50</f>
        <v>5.2709531372736665E-2</v>
      </c>
      <c r="D50" s="3">
        <f>Data!E50 - Data!$C50</f>
        <v>8.5763802786522708E-2</v>
      </c>
      <c r="E50" s="3">
        <f>Data!F50 - Data!$C50</f>
        <v>7.1406252051697899E-2</v>
      </c>
      <c r="F50" s="3">
        <f>Data!G50 - Data!$C50</f>
        <v>-1.7572851366309518E-2</v>
      </c>
      <c r="G50" s="3">
        <f>Data!H50 - Data!$C50</f>
        <v>7.8154626181583614E-2</v>
      </c>
      <c r="H50" s="3">
        <f>Data!I50 - Data!$C50</f>
        <v>3.5021285761825628E-3</v>
      </c>
      <c r="I50" s="3">
        <f>Data!J50 - Data!$C50</f>
        <v>0.5538598573434691</v>
      </c>
      <c r="J50">
        <v>-1.1000000000000001E-3</v>
      </c>
    </row>
    <row r="51" spans="1:10" x14ac:dyDescent="0.55000000000000004">
      <c r="A51" s="1" t="s">
        <v>52</v>
      </c>
      <c r="B51">
        <v>1.1999999999999999E-3</v>
      </c>
      <c r="C51" s="3">
        <f>Data!D51 - Data!$C51</f>
        <v>-0.11799724457035481</v>
      </c>
      <c r="D51" s="3">
        <f>Data!E51 - Data!$C51</f>
        <v>-6.3413720133630586E-2</v>
      </c>
      <c r="E51" s="3">
        <f>Data!F51 - Data!$C51</f>
        <v>-6.7367734760106629E-2</v>
      </c>
      <c r="F51" s="3">
        <f>Data!G51 - Data!$C51</f>
        <v>-4.7953408638978137E-2</v>
      </c>
      <c r="G51" s="3">
        <f>Data!H51 - Data!$C51</f>
        <v>-4.9487666858274243E-2</v>
      </c>
      <c r="H51" s="3">
        <f>Data!I51 - Data!$C51</f>
        <v>0.1410831844280046</v>
      </c>
      <c r="I51" s="3">
        <f>Data!J51 - Data!$C51</f>
        <v>2.557646887053875E-2</v>
      </c>
      <c r="J51">
        <v>-8.1500000000000003E-2</v>
      </c>
    </row>
    <row r="52" spans="1:10" x14ac:dyDescent="0.55000000000000004">
      <c r="A52" s="1" t="s">
        <v>53</v>
      </c>
      <c r="B52">
        <v>1.1999999999999999E-3</v>
      </c>
      <c r="C52" s="3">
        <f>Data!D52 - Data!$C52</f>
        <v>-6.8753819237202723E-2</v>
      </c>
      <c r="D52" s="3">
        <f>Data!E52 - Data!$C52</f>
        <v>3.3820571318223233E-2</v>
      </c>
      <c r="E52" s="3">
        <f>Data!F52 - Data!$C52</f>
        <v>-0.13299723444119221</v>
      </c>
      <c r="F52" s="3">
        <f>Data!G52 - Data!$C52</f>
        <v>-0.1345714933042424</v>
      </c>
      <c r="G52" s="3">
        <f>Data!H52 - Data!$C52</f>
        <v>-2.5082527876901371E-2</v>
      </c>
      <c r="H52" s="3">
        <f>Data!I52 - Data!$C52</f>
        <v>-2.457279023687977E-2</v>
      </c>
      <c r="I52" s="3">
        <f>Data!J52 - Data!$C52</f>
        <v>-0.2167570713684315</v>
      </c>
      <c r="J52">
        <v>-0.13370000000000001</v>
      </c>
    </row>
    <row r="53" spans="1:10" x14ac:dyDescent="0.55000000000000004">
      <c r="A53" s="1" t="s">
        <v>54</v>
      </c>
      <c r="B53">
        <v>0</v>
      </c>
      <c r="C53" s="3">
        <f>Data!D53 - Data!$C53</f>
        <v>0.1553735138072263</v>
      </c>
      <c r="D53" s="3">
        <f>Data!E53 - Data!$C53</f>
        <v>0.26890011766607169</v>
      </c>
      <c r="E53" s="3">
        <f>Data!F53 - Data!$C53</f>
        <v>0.15982834958043579</v>
      </c>
      <c r="F53" s="3">
        <f>Data!G53 - Data!$C53</f>
        <v>0.22727824182505299</v>
      </c>
      <c r="G53" s="3">
        <f>Data!H53 - Data!$C53</f>
        <v>0.1363262372715075</v>
      </c>
      <c r="H53" s="3">
        <f>Data!I53 - Data!$C53</f>
        <v>0.1088011675453255</v>
      </c>
      <c r="I53" s="3">
        <f>Data!J53 - Data!$C53</f>
        <v>0.49213731948802097</v>
      </c>
      <c r="J53">
        <v>0.13600000000000001</v>
      </c>
    </row>
    <row r="54" spans="1:10" x14ac:dyDescent="0.55000000000000004">
      <c r="A54" s="1" t="s">
        <v>55</v>
      </c>
      <c r="B54">
        <v>1E-4</v>
      </c>
      <c r="C54" s="3">
        <f>Data!D54 - Data!$C54</f>
        <v>8.2065051238833883E-2</v>
      </c>
      <c r="D54" s="3">
        <f>Data!E54 - Data!$C54</f>
        <v>-1.288494124009177E-2</v>
      </c>
      <c r="E54" s="3">
        <f>Data!F54 - Data!$C54</f>
        <v>5.9410889420355974E-2</v>
      </c>
      <c r="F54" s="3">
        <f>Data!G54 - Data!$C54</f>
        <v>9.9455416645931591E-2</v>
      </c>
      <c r="G54" s="3">
        <f>Data!H54 - Data!$C54</f>
        <v>2.2443073126972461E-2</v>
      </c>
      <c r="H54" s="3">
        <f>Data!I54 - Data!$C54</f>
        <v>0.2145573940464211</v>
      </c>
      <c r="I54" s="3">
        <f>Data!J54 - Data!$C54</f>
        <v>6.7838868337833688E-2</v>
      </c>
      <c r="J54">
        <v>5.57E-2</v>
      </c>
    </row>
    <row r="55" spans="1:10" x14ac:dyDescent="0.55000000000000004">
      <c r="A55" s="1" t="s">
        <v>56</v>
      </c>
      <c r="B55">
        <v>1E-4</v>
      </c>
      <c r="C55" s="3">
        <f>Data!D55 - Data!$C55</f>
        <v>0.15039201606668212</v>
      </c>
      <c r="D55" s="3">
        <f>Data!E55 - Data!$C55</f>
        <v>0.12946672853391131</v>
      </c>
      <c r="E55" s="3">
        <f>Data!F55 - Data!$C55</f>
        <v>-1.0814419813021349E-2</v>
      </c>
      <c r="F55" s="3">
        <f>Data!G55 - Data!$C55</f>
        <v>8.6965399265992345E-3</v>
      </c>
      <c r="G55" s="3">
        <f>Data!H55 - Data!$C55</f>
        <v>0.1135522796752244</v>
      </c>
      <c r="H55" s="3">
        <f>Data!I55 - Data!$C55</f>
        <v>7.0008457820166944E-2</v>
      </c>
      <c r="I55" s="3">
        <f>Data!J55 - Data!$C55</f>
        <v>0.29308563282708189</v>
      </c>
      <c r="J55">
        <v>2.4500000000000001E-2</v>
      </c>
    </row>
    <row r="56" spans="1:10" x14ac:dyDescent="0.55000000000000004">
      <c r="A56" s="1" t="s">
        <v>57</v>
      </c>
      <c r="B56">
        <v>1E-4</v>
      </c>
      <c r="C56" s="3">
        <f>Data!D56 - Data!$C56</f>
        <v>0.1650317883899981</v>
      </c>
      <c r="D56" s="3">
        <f>Data!E56 - Data!$C56</f>
        <v>0.14701362185002131</v>
      </c>
      <c r="E56" s="3">
        <f>Data!F56 - Data!$C56</f>
        <v>4.895871150248142E-2</v>
      </c>
      <c r="F56" s="3">
        <f>Data!G56 - Data!$C56</f>
        <v>0.1170443611127896</v>
      </c>
      <c r="G56" s="3">
        <f>Data!H56 - Data!$C56</f>
        <v>7.2705925330156405E-3</v>
      </c>
      <c r="H56" s="3">
        <f>Data!I56 - Data!$C56</f>
        <v>0.1180168286200827</v>
      </c>
      <c r="I56" s="3">
        <f>Data!J56 - Data!$C56</f>
        <v>0.32491088439815319</v>
      </c>
      <c r="J56">
        <v>5.8299999999999998E-2</v>
      </c>
    </row>
    <row r="57" spans="1:10" x14ac:dyDescent="0.55000000000000004">
      <c r="A57" s="1" t="s">
        <v>58</v>
      </c>
      <c r="B57">
        <v>1E-4</v>
      </c>
      <c r="C57" s="3">
        <f>Data!D57 - Data!$C57</f>
        <v>0.21427989488964092</v>
      </c>
      <c r="D57" s="3">
        <f>Data!E57 - Data!$C57</f>
        <v>9.0361033692982082E-2</v>
      </c>
      <c r="E57" s="3">
        <f>Data!F57 - Data!$C57</f>
        <v>0.1018719737236036</v>
      </c>
      <c r="F57" s="3">
        <f>Data!G57 - Data!$C57</f>
        <v>0.15573231985765032</v>
      </c>
      <c r="G57" s="3">
        <f>Data!H57 - Data!$C57</f>
        <v>9.9993022020160097E-2</v>
      </c>
      <c r="H57" s="3">
        <f>Data!I57 - Data!$C57</f>
        <v>0.259892055938024</v>
      </c>
      <c r="I57" s="3">
        <f>Data!J57 - Data!$C57</f>
        <v>0.74135212527871164</v>
      </c>
      <c r="J57">
        <v>7.6200000000000004E-2</v>
      </c>
    </row>
    <row r="58" spans="1:10" x14ac:dyDescent="0.55000000000000004">
      <c r="A58" s="1" t="s">
        <v>59</v>
      </c>
      <c r="B58">
        <v>1E-4</v>
      </c>
      <c r="C58" s="3">
        <f>Data!D58 - Data!$C58</f>
        <v>-0.10100833873357501</v>
      </c>
      <c r="D58" s="3">
        <f>Data!E58 - Data!$C58</f>
        <v>-8.7678591852605528E-2</v>
      </c>
      <c r="E58" s="3">
        <f>Data!F58 - Data!$C58</f>
        <v>-0.10081122995256091</v>
      </c>
      <c r="F58" s="3">
        <f>Data!G58 - Data!$C58</f>
        <v>-0.10685301045076311</v>
      </c>
      <c r="G58" s="3">
        <f>Data!H58 - Data!$C58</f>
        <v>-6.5242296633861399E-2</v>
      </c>
      <c r="H58" s="3">
        <f>Data!I58 - Data!$C58</f>
        <v>1.156397405938802E-2</v>
      </c>
      <c r="I58" s="3">
        <f>Data!J58 - Data!$C58</f>
        <v>-0.1391874140992711</v>
      </c>
      <c r="J58">
        <v>-3.6400000000000002E-2</v>
      </c>
    </row>
    <row r="59" spans="1:10" x14ac:dyDescent="0.55000000000000004">
      <c r="A59" s="1" t="s">
        <v>60</v>
      </c>
      <c r="B59">
        <v>1E-4</v>
      </c>
      <c r="C59" s="3">
        <f>Data!D59 - Data!$C59</f>
        <v>-6.0112231607448066E-2</v>
      </c>
      <c r="D59" s="3">
        <f>Data!E59 - Data!$C59</f>
        <v>-3.5854085335205524E-2</v>
      </c>
      <c r="E59" s="3">
        <f>Data!F59 - Data!$C59</f>
        <v>0.1029279705824757</v>
      </c>
      <c r="F59" s="3">
        <f>Data!G59 - Data!$C59</f>
        <v>4.5200562822216173E-3</v>
      </c>
      <c r="G59" s="3">
        <f>Data!H59 - Data!$C59</f>
        <v>-3.7470063392828004E-2</v>
      </c>
      <c r="H59" s="3">
        <f>Data!I59 - Data!$C59</f>
        <v>-7.3471155344132968E-2</v>
      </c>
      <c r="I59" s="3">
        <f>Data!J59 - Data!$C59</f>
        <v>-9.5598911316060256E-2</v>
      </c>
      <c r="J59">
        <v>-2.0799999999999999E-2</v>
      </c>
    </row>
    <row r="60" spans="1:10" x14ac:dyDescent="0.55000000000000004">
      <c r="A60" s="1" t="s">
        <v>61</v>
      </c>
      <c r="B60">
        <v>1E-4</v>
      </c>
      <c r="C60" s="3">
        <f>Data!D60 - Data!$C60</f>
        <v>9.3506750685691017E-2</v>
      </c>
      <c r="D60" s="3">
        <f>Data!E60 - Data!$C60</f>
        <v>4.3339868865324795E-2</v>
      </c>
      <c r="E60" s="3">
        <f>Data!F60 - Data!$C60</f>
        <v>8.6099500870844267E-2</v>
      </c>
      <c r="F60" s="3">
        <f>Data!G60 - Data!$C60</f>
        <v>5.257747446471716E-2</v>
      </c>
      <c r="G60" s="3">
        <f>Data!H60 - Data!$C60</f>
        <v>5.7192487994116567E-2</v>
      </c>
      <c r="H60" s="3">
        <f>Data!I60 - Data!$C60</f>
        <v>6.9111515749428851E-2</v>
      </c>
      <c r="I60" s="3">
        <f>Data!J60 - Data!$C60</f>
        <v>0.46263580214756339</v>
      </c>
      <c r="J60">
        <v>0.1245</v>
      </c>
    </row>
    <row r="61" spans="1:10" x14ac:dyDescent="0.55000000000000004">
      <c r="A61" s="1" t="s">
        <v>62</v>
      </c>
      <c r="B61">
        <v>1E-4</v>
      </c>
      <c r="C61" s="3">
        <f>Data!D61 - Data!$C61</f>
        <v>0.1163968000331628</v>
      </c>
      <c r="D61" s="3">
        <f>Data!E61 - Data!$C61</f>
        <v>2.7958383014484271E-2</v>
      </c>
      <c r="E61" s="3">
        <f>Data!F61 - Data!$C61</f>
        <v>-5.1320938518594319E-3</v>
      </c>
      <c r="F61" s="3">
        <f>Data!G61 - Data!$C61</f>
        <v>-1.3855778729659159E-2</v>
      </c>
      <c r="G61" s="3">
        <f>Data!H61 - Data!$C61</f>
        <v>4.162608767315689E-2</v>
      </c>
      <c r="H61" s="3">
        <f>Data!I61 - Data!$C61</f>
        <v>-2.5955125125776808E-2</v>
      </c>
      <c r="I61" s="3">
        <f>Data!J61 - Data!$C61</f>
        <v>0.2431522802897654</v>
      </c>
      <c r="J61">
        <v>4.6300000000000001E-2</v>
      </c>
    </row>
    <row r="62" spans="1:10" x14ac:dyDescent="0.55000000000000004">
      <c r="A62" s="1" t="s">
        <v>63</v>
      </c>
      <c r="B62">
        <v>0</v>
      </c>
      <c r="C62" s="3">
        <f>Data!D62 - Data!$C62</f>
        <v>-5.5017013901288436E-3</v>
      </c>
      <c r="D62" s="3">
        <f>Data!E62 - Data!$C62</f>
        <v>-1.557601223652838E-2</v>
      </c>
      <c r="E62" s="3">
        <f>Data!F62 - Data!$C62</f>
        <v>4.7868792039067458E-2</v>
      </c>
      <c r="F62" s="3">
        <f>Data!G62 - Data!$C62</f>
        <v>-5.4290582682777977E-2</v>
      </c>
      <c r="G62" s="3">
        <f>Data!H62 - Data!$C62</f>
        <v>4.2891828072384008E-2</v>
      </c>
      <c r="H62" s="3">
        <f>Data!I62 - Data!$C62</f>
        <v>-4.7041267948150223E-3</v>
      </c>
      <c r="I62" s="3">
        <f>Data!J62 - Data!$C62</f>
        <v>0.1245058575743683</v>
      </c>
      <c r="J62">
        <v>-7.000000000000001E-4</v>
      </c>
    </row>
    <row r="63" spans="1:10" x14ac:dyDescent="0.55000000000000004">
      <c r="A63" s="1" t="s">
        <v>64</v>
      </c>
      <c r="B63">
        <v>0</v>
      </c>
      <c r="C63" s="3">
        <f>Data!D63 - Data!$C63</f>
        <v>-8.1085187832174666E-2</v>
      </c>
      <c r="D63" s="3">
        <f>Data!E63 - Data!$C63</f>
        <v>-3.5328413767423683E-2</v>
      </c>
      <c r="E63" s="3">
        <f>Data!F63 - Data!$C63</f>
        <v>0.10955799384749181</v>
      </c>
      <c r="F63" s="3">
        <f>Data!G63 - Data!$C63</f>
        <v>-2.7482570381968112E-3</v>
      </c>
      <c r="G63" s="3">
        <f>Data!H63 - Data!$C63</f>
        <v>1.810567627037019E-3</v>
      </c>
      <c r="H63" s="3">
        <f>Data!I63 - Data!$C63</f>
        <v>5.5793962029943689E-2</v>
      </c>
      <c r="I63" s="3">
        <f>Data!J63 - Data!$C63</f>
        <v>-0.14874045049393911</v>
      </c>
      <c r="J63">
        <v>2.81E-2</v>
      </c>
    </row>
    <row r="64" spans="1:10" x14ac:dyDescent="0.55000000000000004">
      <c r="A64" s="1" t="s">
        <v>65</v>
      </c>
      <c r="B64">
        <v>0</v>
      </c>
      <c r="C64" s="3">
        <f>Data!D64 - Data!$C64</f>
        <v>8.8447695936129112E-3</v>
      </c>
      <c r="D64" s="3">
        <f>Data!E64 - Data!$C64</f>
        <v>3.7178414851712921E-4</v>
      </c>
      <c r="E64" s="3">
        <f>Data!F64 - Data!$C64</f>
        <v>1.559746808042695E-2</v>
      </c>
      <c r="F64" s="3">
        <f>Data!G64 - Data!$C64</f>
        <v>0.14327284144134869</v>
      </c>
      <c r="G64" s="3">
        <f>Data!H64 - Data!$C64</f>
        <v>1.692485841881064E-2</v>
      </c>
      <c r="H64" s="3">
        <f>Data!I64 - Data!$C64</f>
        <v>-2.670544949017695E-2</v>
      </c>
      <c r="I64" s="3">
        <f>Data!J64 - Data!$C64</f>
        <v>-1.12065694608412E-2</v>
      </c>
      <c r="J64">
        <v>3.1600000000000003E-2</v>
      </c>
    </row>
    <row r="65" spans="1:10" x14ac:dyDescent="0.55000000000000004">
      <c r="A65" s="1" t="s">
        <v>66</v>
      </c>
      <c r="B65">
        <v>0</v>
      </c>
      <c r="C65" s="3">
        <f>Data!D65 - Data!$C65</f>
        <v>7.6218116068377473E-2</v>
      </c>
      <c r="D65" s="3">
        <f>Data!E65 - Data!$C65</f>
        <v>0.1206627370956834</v>
      </c>
      <c r="E65" s="3">
        <f>Data!F65 - Data!$C65</f>
        <v>0.165080230447997</v>
      </c>
      <c r="F65" s="3">
        <f>Data!G65 - Data!$C65</f>
        <v>0.10372466796950409</v>
      </c>
      <c r="G65" s="3">
        <f>Data!H65 - Data!$C65</f>
        <v>6.9601926488939592E-2</v>
      </c>
      <c r="H65" s="3">
        <f>Data!I65 - Data!$C65</f>
        <v>0.1248427805659835</v>
      </c>
      <c r="I65" s="3">
        <f>Data!J65 - Data!$C65</f>
        <v>6.2147247719217313E-2</v>
      </c>
      <c r="J65">
        <v>4.9500000000000002E-2</v>
      </c>
    </row>
    <row r="66" spans="1:10" x14ac:dyDescent="0.55000000000000004">
      <c r="A66" s="1" t="s">
        <v>67</v>
      </c>
      <c r="B66">
        <v>0</v>
      </c>
      <c r="C66" s="3">
        <f>Data!D66 - Data!$C66</f>
        <v>-5.2107372290461362E-2</v>
      </c>
      <c r="D66" s="3">
        <f>Data!E66 - Data!$C66</f>
        <v>-7.047025525869377E-2</v>
      </c>
      <c r="E66" s="3">
        <f>Data!F66 - Data!$C66</f>
        <v>5.9754886323792888E-4</v>
      </c>
      <c r="F66" s="3">
        <f>Data!G66 - Data!$C66</f>
        <v>1.1228049345033631E-2</v>
      </c>
      <c r="G66" s="3">
        <f>Data!H66 - Data!$C66</f>
        <v>-9.9136646779348636E-3</v>
      </c>
      <c r="H66" s="3">
        <f>Data!I66 - Data!$C66</f>
        <v>8.2281117491059153E-2</v>
      </c>
      <c r="I66" s="3">
        <f>Data!J66 - Data!$C66</f>
        <v>-0.1187133552411728</v>
      </c>
      <c r="J66">
        <v>3.0000000000000001E-3</v>
      </c>
    </row>
    <row r="67" spans="1:10" x14ac:dyDescent="0.55000000000000004">
      <c r="A67" s="1" t="s">
        <v>68</v>
      </c>
      <c r="B67">
        <v>0</v>
      </c>
      <c r="C67" s="3">
        <f>Data!D67 - Data!$C67</f>
        <v>0.10097626663659411</v>
      </c>
      <c r="D67" s="3">
        <f>Data!E67 - Data!$C67</f>
        <v>6.7354987370939812E-2</v>
      </c>
      <c r="E67" s="3">
        <f>Data!F67 - Data!$C67</f>
        <v>3.9293997665672757E-2</v>
      </c>
      <c r="F67" s="3">
        <f>Data!G67 - Data!$C67</f>
        <v>5.7737221002733152E-2</v>
      </c>
      <c r="G67" s="3">
        <f>Data!H67 - Data!$C67</f>
        <v>8.7494353174218276E-2</v>
      </c>
      <c r="H67" s="3">
        <f>Data!I67 - Data!$C67</f>
        <v>0.23133969974024951</v>
      </c>
      <c r="I67" s="3">
        <f>Data!J67 - Data!$C67</f>
        <v>8.7137347189101044E-2</v>
      </c>
      <c r="J67">
        <v>2.7400000000000001E-2</v>
      </c>
    </row>
    <row r="68" spans="1:10" x14ac:dyDescent="0.55000000000000004">
      <c r="A68" s="1" t="s">
        <v>69</v>
      </c>
      <c r="B68">
        <v>0</v>
      </c>
      <c r="C68" s="3">
        <f>Data!D68 - Data!$C68</f>
        <v>6.498250021410823E-2</v>
      </c>
      <c r="D68" s="3">
        <f>Data!E68 - Data!$C68</f>
        <v>-3.2722282722282732E-2</v>
      </c>
      <c r="E68" s="3">
        <f>Data!F68 - Data!$C68</f>
        <v>7.9039978919400955E-2</v>
      </c>
      <c r="F68" s="3">
        <f>Data!G68 - Data!$C68</f>
        <v>2.4704623815835051E-2</v>
      </c>
      <c r="G68" s="3">
        <f>Data!H68 - Data!$C68</f>
        <v>5.1716437656434078E-2</v>
      </c>
      <c r="H68" s="3">
        <f>Data!I68 - Data!$C68</f>
        <v>-2.49481181539144E-2</v>
      </c>
      <c r="I68" s="3">
        <f>Data!J68 - Data!$C68</f>
        <v>1.103427987887895E-2</v>
      </c>
      <c r="J68">
        <v>1.34E-2</v>
      </c>
    </row>
    <row r="69" spans="1:10" x14ac:dyDescent="0.55000000000000004">
      <c r="A69" s="1" t="s">
        <v>70</v>
      </c>
      <c r="B69">
        <v>0</v>
      </c>
      <c r="C69" s="3">
        <f>Data!D69 - Data!$C69</f>
        <v>4.092944289482725E-2</v>
      </c>
      <c r="D69" s="3">
        <f>Data!E69 - Data!$C69</f>
        <v>4.3034169499993842E-2</v>
      </c>
      <c r="E69" s="3">
        <f>Data!F69 - Data!$C69</f>
        <v>7.5735535457489123E-2</v>
      </c>
      <c r="F69" s="3">
        <f>Data!G69 - Data!$C69</f>
        <v>6.4776764344394833E-2</v>
      </c>
      <c r="G69" s="3">
        <f>Data!H69 - Data!$C69</f>
        <v>5.9562529206817372E-2</v>
      </c>
      <c r="H69" s="3">
        <f>Data!I69 - Data!$C69</f>
        <v>0.1480075892026895</v>
      </c>
      <c r="I69" s="3">
        <f>Data!J69 - Data!$C69</f>
        <v>7.0605383799069443E-2</v>
      </c>
      <c r="J69">
        <v>2.9399999999999999E-2</v>
      </c>
    </row>
    <row r="70" spans="1:10" x14ac:dyDescent="0.55000000000000004">
      <c r="A70" s="1" t="s">
        <v>71</v>
      </c>
      <c r="B70">
        <v>0</v>
      </c>
      <c r="C70" s="3">
        <f>Data!D70 - Data!$C70</f>
        <v>-6.6640337971448194E-2</v>
      </c>
      <c r="D70" s="3">
        <f>Data!E70 - Data!$C70</f>
        <v>-5.3518108762925842E-2</v>
      </c>
      <c r="E70" s="3">
        <f>Data!F70 - Data!$C70</f>
        <v>-8.3846692110816412E-2</v>
      </c>
      <c r="F70" s="3">
        <f>Data!G70 - Data!$C70</f>
        <v>-0.1054089625126607</v>
      </c>
      <c r="G70" s="3">
        <f>Data!H70 - Data!$C70</f>
        <v>-6.4331139627096579E-2</v>
      </c>
      <c r="H70" s="3">
        <f>Data!I70 - Data!$C70</f>
        <v>-7.4395815542271593E-2</v>
      </c>
      <c r="I70" s="3">
        <f>Data!J70 - Data!$C70</f>
        <v>5.404233150359361E-2</v>
      </c>
      <c r="J70">
        <v>-4.3999999999999997E-2</v>
      </c>
    </row>
    <row r="71" spans="1:10" x14ac:dyDescent="0.55000000000000004">
      <c r="A71" s="1" t="s">
        <v>72</v>
      </c>
      <c r="B71">
        <v>0</v>
      </c>
      <c r="C71" s="3">
        <f>Data!D71 - Data!$C71</f>
        <v>5.8657389197681598E-2</v>
      </c>
      <c r="D71" s="3">
        <f>Data!E71 - Data!$C71</f>
        <v>2.6602457596643259E-2</v>
      </c>
      <c r="E71" s="3">
        <f>Data!F71 - Data!$C71</f>
        <v>0.11259465262899</v>
      </c>
      <c r="F71" s="3">
        <f>Data!G71 - Data!$C71</f>
        <v>-4.6612888971950713E-2</v>
      </c>
      <c r="G71" s="3">
        <f>Data!H71 - Data!$C71</f>
        <v>0.1762913193837907</v>
      </c>
      <c r="H71" s="3">
        <f>Data!I71 - Data!$C71</f>
        <v>0.2341668031359487</v>
      </c>
      <c r="I71" s="3">
        <f>Data!J71 - Data!$C71</f>
        <v>0.43652959572908201</v>
      </c>
      <c r="J71">
        <v>6.6299999999999998E-2</v>
      </c>
    </row>
    <row r="72" spans="1:10" x14ac:dyDescent="0.55000000000000004">
      <c r="A72" s="1" t="s">
        <v>73</v>
      </c>
      <c r="B72">
        <v>0</v>
      </c>
      <c r="C72" s="3">
        <f>Data!D72 - Data!$C72</f>
        <v>0.1034713036893469</v>
      </c>
      <c r="D72" s="3">
        <f>Data!E72 - Data!$C72</f>
        <v>3.9923701306487043E-2</v>
      </c>
      <c r="E72" s="3">
        <f>Data!F72 - Data!$C72</f>
        <v>-3.9242312656763263E-2</v>
      </c>
      <c r="F72" s="3">
        <f>Data!G72 - Data!$C72</f>
        <v>2.7503534934114619E-3</v>
      </c>
      <c r="G72" s="3">
        <f>Data!H72 - Data!$C72</f>
        <v>-3.1060542176642998E-3</v>
      </c>
      <c r="H72" s="3">
        <f>Data!I72 - Data!$C72</f>
        <v>0.27805343502890573</v>
      </c>
      <c r="I72" s="3">
        <f>Data!J72 - Data!$C72</f>
        <v>2.7612188873779031E-2</v>
      </c>
      <c r="J72">
        <v>-1.5800000000000002E-2</v>
      </c>
    </row>
    <row r="73" spans="1:10" x14ac:dyDescent="0.55000000000000004">
      <c r="A73" s="1" t="s">
        <v>74</v>
      </c>
      <c r="B73">
        <v>1E-4</v>
      </c>
      <c r="C73" s="3">
        <f>Data!D73 - Data!$C73</f>
        <v>7.5696375110414035E-2</v>
      </c>
      <c r="D73" s="3">
        <f>Data!E73 - Data!$C73</f>
        <v>-4.9351968788284864E-2</v>
      </c>
      <c r="E73" s="3">
        <f>Data!F73 - Data!$C73</f>
        <v>1.5536769881535399E-2</v>
      </c>
      <c r="F73" s="3">
        <f>Data!G73 - Data!$C73</f>
        <v>3.6545715712912305E-2</v>
      </c>
      <c r="G73" s="3">
        <f>Data!H73 - Data!$C73</f>
        <v>1.909397729914785E-2</v>
      </c>
      <c r="H73" s="3">
        <f>Data!I73 - Data!$C73</f>
        <v>-0.10002029908490763</v>
      </c>
      <c r="I73" s="3">
        <f>Data!J73 - Data!$C73</f>
        <v>-7.6954519478508635E-2</v>
      </c>
      <c r="J73">
        <v>3.2300000000000002E-2</v>
      </c>
    </row>
    <row r="74" spans="1:10" x14ac:dyDescent="0.55000000000000004">
      <c r="A74" s="1" t="s">
        <v>75</v>
      </c>
      <c r="B74">
        <v>0</v>
      </c>
      <c r="C74" s="3">
        <f>Data!D74 - Data!$C74</f>
        <v>-1.5712187417288411E-2</v>
      </c>
      <c r="D74" s="3">
        <f>Data!E74 - Data!$C74</f>
        <v>-0.10282991021845669</v>
      </c>
      <c r="E74" s="3">
        <f>Data!F74 - Data!$C74</f>
        <v>-6.2075011183566731E-2</v>
      </c>
      <c r="F74" s="3">
        <f>Data!G74 - Data!$C74</f>
        <v>-6.8648674626055062E-2</v>
      </c>
      <c r="G74" s="3">
        <f>Data!H74 - Data!$C74</f>
        <v>-7.5344971396742455E-2</v>
      </c>
      <c r="H74" s="3">
        <f>Data!I74 - Data!$C74</f>
        <v>-0.16735235720867311</v>
      </c>
      <c r="I74" s="3">
        <f>Data!J74 - Data!$C74</f>
        <v>-0.1136093181791404</v>
      </c>
      <c r="J74">
        <v>-6.1600000000000002E-2</v>
      </c>
    </row>
    <row r="75" spans="1:10" x14ac:dyDescent="0.55000000000000004">
      <c r="A75" s="1" t="s">
        <v>76</v>
      </c>
      <c r="B75">
        <v>0</v>
      </c>
      <c r="C75" s="3">
        <f>Data!D75 - Data!$C75</f>
        <v>-5.5269355234720978E-2</v>
      </c>
      <c r="D75" s="3">
        <f>Data!E75 - Data!$C75</f>
        <v>2.6672518265588471E-2</v>
      </c>
      <c r="E75" s="3">
        <f>Data!F75 - Data!$C75</f>
        <v>-5.9505372986815566E-3</v>
      </c>
      <c r="F75" s="3">
        <f>Data!G75 - Data!$C75</f>
        <v>-0.32634236368391528</v>
      </c>
      <c r="G75" s="3">
        <f>Data!H75 - Data!$C75</f>
        <v>-3.9198658426416011E-2</v>
      </c>
      <c r="H75" s="3">
        <f>Data!I75 - Data!$C75</f>
        <v>-4.1249066565435264E-3</v>
      </c>
      <c r="I75" s="3">
        <f>Data!J75 - Data!$C75</f>
        <v>-7.0768158663262803E-2</v>
      </c>
      <c r="J75">
        <v>-2.2800000000000001E-2</v>
      </c>
    </row>
    <row r="76" spans="1:10" x14ac:dyDescent="0.55000000000000004">
      <c r="A76" s="1" t="s">
        <v>77</v>
      </c>
      <c r="B76">
        <v>0</v>
      </c>
      <c r="C76" s="3">
        <f>Data!D76 - Data!$C76</f>
        <v>5.8820829620773507E-2</v>
      </c>
      <c r="D76" s="3">
        <f>Data!E76 - Data!$C76</f>
        <v>6.1437285030015783E-2</v>
      </c>
      <c r="E76" s="3">
        <f>Data!F76 - Data!$C76</f>
        <v>3.5276335990264363E-2</v>
      </c>
      <c r="F76" s="3">
        <f>Data!G76 - Data!$C76</f>
        <v>5.3689040983681213E-2</v>
      </c>
      <c r="G76" s="3">
        <f>Data!H76 - Data!$C76</f>
        <v>3.3995359609132247E-2</v>
      </c>
      <c r="H76" s="3">
        <f>Data!I76 - Data!$C76</f>
        <v>0.1189668311488581</v>
      </c>
      <c r="I76" s="3">
        <f>Data!J76 - Data!$C76</f>
        <v>0.2380088093327557</v>
      </c>
      <c r="J76">
        <v>3.0800000000000001E-2</v>
      </c>
    </row>
    <row r="77" spans="1:10" x14ac:dyDescent="0.55000000000000004">
      <c r="A77" s="1" t="s">
        <v>78</v>
      </c>
      <c r="B77">
        <v>0</v>
      </c>
      <c r="C77" s="3">
        <f>Data!D77 - Data!$C77</f>
        <v>-9.7130890788297286E-2</v>
      </c>
      <c r="D77" s="3">
        <f>Data!E77 - Data!$C77</f>
        <v>-0.23752509313621051</v>
      </c>
      <c r="E77" s="3">
        <f>Data!F77 - Data!$C77</f>
        <v>-0.17674961013604451</v>
      </c>
      <c r="F77" s="3">
        <f>Data!G77 - Data!$C77</f>
        <v>-9.8443996498772779E-2</v>
      </c>
      <c r="G77" s="3">
        <f>Data!H77 - Data!$C77</f>
        <v>-9.9867217252404994E-2</v>
      </c>
      <c r="H77" s="3">
        <f>Data!I77 - Data!$C77</f>
        <v>-0.32015834637548252</v>
      </c>
      <c r="I77" s="3">
        <f>Data!J77 - Data!$C77</f>
        <v>-0.19194510982164709</v>
      </c>
      <c r="J77">
        <v>-9.4100000000000003E-2</v>
      </c>
    </row>
    <row r="78" spans="1:10" x14ac:dyDescent="0.55000000000000004">
      <c r="A78" s="1" t="s">
        <v>79</v>
      </c>
      <c r="B78">
        <v>2.9999999999999997E-4</v>
      </c>
      <c r="C78" s="3">
        <f>Data!D78 - Data!$C78</f>
        <v>-5.6183256252241784E-2</v>
      </c>
      <c r="D78" s="3">
        <f>Data!E78 - Data!$C78</f>
        <v>-3.306431760316645E-2</v>
      </c>
      <c r="E78" s="3">
        <f>Data!F78 - Data!$C78</f>
        <v>-8.367615935080874E-3</v>
      </c>
      <c r="F78" s="3">
        <f>Data!G78 - Data!$C78</f>
        <v>-3.4369870424810912E-2</v>
      </c>
      <c r="G78" s="3">
        <f>Data!H78 - Data!$C78</f>
        <v>-2.0658654801233221E-2</v>
      </c>
      <c r="H78" s="3">
        <f>Data!I78 - Data!$C78</f>
        <v>6.4395885616139407E-3</v>
      </c>
      <c r="I78" s="3">
        <f>Data!J78 - Data!$C78</f>
        <v>-0.12949748573786141</v>
      </c>
      <c r="J78">
        <v>-3.3999999999999998E-3</v>
      </c>
    </row>
    <row r="79" spans="1:10" x14ac:dyDescent="0.55000000000000004">
      <c r="A79" s="1" t="s">
        <v>80</v>
      </c>
      <c r="B79">
        <v>5.9999999999999995E-4</v>
      </c>
      <c r="C79" s="3">
        <f>Data!D79 - Data!$C79</f>
        <v>-8.0680241167146519E-2</v>
      </c>
      <c r="D79" s="3">
        <f>Data!E79 - Data!$C79</f>
        <v>-0.11705921262241291</v>
      </c>
      <c r="E79" s="3">
        <f>Data!F79 - Data!$C79</f>
        <v>-4.1520134650431764E-2</v>
      </c>
      <c r="F79" s="3">
        <f>Data!G79 - Data!$C79</f>
        <v>-0.16786922576406318</v>
      </c>
      <c r="G79" s="3">
        <f>Data!H79 - Data!$C79</f>
        <v>-5.3720406052589723E-2</v>
      </c>
      <c r="H79" s="3">
        <f>Data!I79 - Data!$C79</f>
        <v>-0.1887426620129419</v>
      </c>
      <c r="I79" s="3">
        <f>Data!J79 - Data!$C79</f>
        <v>-0.1124877412230367</v>
      </c>
      <c r="J79">
        <v>-8.4000000000000005E-2</v>
      </c>
    </row>
    <row r="80" spans="1:10" x14ac:dyDescent="0.55000000000000004">
      <c r="A80" s="1" t="s">
        <v>81</v>
      </c>
      <c r="B80">
        <v>8.0000000000000004E-4</v>
      </c>
      <c r="C80" s="3">
        <f>Data!D80 - Data!$C80</f>
        <v>0.18783385588943941</v>
      </c>
      <c r="D80" s="3">
        <f>Data!E80 - Data!$C80</f>
        <v>0.2697959712975006</v>
      </c>
      <c r="E80" s="3">
        <f>Data!F80 - Data!$C80</f>
        <v>6.5647193971334478E-2</v>
      </c>
      <c r="F80" s="3">
        <f>Data!G80 - Data!$C80</f>
        <v>-1.413324058521645E-2</v>
      </c>
      <c r="G80" s="3">
        <f>Data!H80 - Data!$C80</f>
        <v>9.2296736350573477E-2</v>
      </c>
      <c r="H80" s="3">
        <f>Data!I80 - Data!$C80</f>
        <v>0.19761931878167829</v>
      </c>
      <c r="I80" s="3">
        <f>Data!J80 - Data!$C80</f>
        <v>0.32296526434081946</v>
      </c>
      <c r="J80">
        <v>9.5700000000000007E-2</v>
      </c>
    </row>
    <row r="81" spans="1:10" x14ac:dyDescent="0.55000000000000004">
      <c r="A81" s="1" t="s">
        <v>82</v>
      </c>
      <c r="B81">
        <v>1.9E-3</v>
      </c>
      <c r="C81" s="3">
        <f>Data!D81 - Data!$C81</f>
        <v>-3.4451833265440421E-2</v>
      </c>
      <c r="D81" s="3">
        <f>Data!E81 - Data!$C81</f>
        <v>-6.2515046240520386E-2</v>
      </c>
      <c r="E81" s="3">
        <f>Data!F81 - Data!$C81</f>
        <v>-6.6114681714176102E-2</v>
      </c>
      <c r="F81" s="3">
        <f>Data!G81 - Data!$C81</f>
        <v>2.217284057316805E-2</v>
      </c>
      <c r="G81" s="3">
        <f>Data!H81 - Data!$C81</f>
        <v>-7.0539997291447651E-2</v>
      </c>
      <c r="H81" s="3">
        <f>Data!I81 - Data!$C81</f>
        <v>-0.17086986609290991</v>
      </c>
      <c r="I81" s="3">
        <f>Data!J81 - Data!$C81</f>
        <v>-7.438867234513756E-2</v>
      </c>
      <c r="J81">
        <v>-3.7699999999999997E-2</v>
      </c>
    </row>
    <row r="82" spans="1:10" x14ac:dyDescent="0.55000000000000004">
      <c r="A82" s="1" t="s">
        <v>83</v>
      </c>
      <c r="B82">
        <v>1.9E-3</v>
      </c>
      <c r="C82" s="3">
        <f>Data!D82 - Data!$C82</f>
        <v>-0.12165595520167879</v>
      </c>
      <c r="D82" s="3">
        <f>Data!E82 - Data!$C82</f>
        <v>-0.1105218900978376</v>
      </c>
      <c r="E82" s="3">
        <f>Data!F82 - Data!$C82</f>
        <v>-0.1210021327737467</v>
      </c>
      <c r="F82" s="3">
        <f>Data!G82 - Data!$C82</f>
        <v>-0.16914985877584351</v>
      </c>
      <c r="G82" s="3">
        <f>Data!H82 - Data!$C82</f>
        <v>-0.1092762591207543</v>
      </c>
      <c r="H82" s="3">
        <f>Data!I82 - Data!$C82</f>
        <v>-0.19767319938607722</v>
      </c>
      <c r="I82" s="3">
        <f>Data!J82 - Data!$C82</f>
        <v>-3.9489296114752589E-2</v>
      </c>
      <c r="J82">
        <v>-9.3399999999999997E-2</v>
      </c>
    </row>
    <row r="83" spans="1:10" x14ac:dyDescent="0.55000000000000004">
      <c r="A83" s="1" t="s">
        <v>84</v>
      </c>
      <c r="B83">
        <v>2.3E-3</v>
      </c>
      <c r="C83" s="3">
        <f>Data!D83 - Data!$C83</f>
        <v>0.1072514118142138</v>
      </c>
      <c r="D83" s="3">
        <f>Data!E83 - Data!$C83</f>
        <v>-9.5751305828263217E-2</v>
      </c>
      <c r="E83" s="3">
        <f>Data!F83 - Data!$C83</f>
        <v>-1.779658619103178E-2</v>
      </c>
      <c r="F83" s="3">
        <f>Data!G83 - Data!$C83</f>
        <v>-0.3156843119344081</v>
      </c>
      <c r="G83" s="3">
        <f>Data!H83 - Data!$C83</f>
        <v>-5.6059405927242657E-3</v>
      </c>
      <c r="H83" s="3">
        <f>Data!I83 - Data!$C83</f>
        <v>0.1099014052351481</v>
      </c>
      <c r="I83" s="3">
        <f>Data!J83 - Data!$C83</f>
        <v>-0.14446779156971601</v>
      </c>
      <c r="J83">
        <v>7.85E-2</v>
      </c>
    </row>
    <row r="84" spans="1:10" x14ac:dyDescent="0.55000000000000004">
      <c r="A84" s="1" t="s">
        <v>85</v>
      </c>
      <c r="B84">
        <v>2.8999999999999998E-3</v>
      </c>
      <c r="C84" s="3">
        <f>Data!D84 - Data!$C84</f>
        <v>-3.7528975837585729E-2</v>
      </c>
      <c r="D84" s="3">
        <f>Data!E84 - Data!$C84</f>
        <v>-6.0494703097099131E-2</v>
      </c>
      <c r="E84" s="3">
        <f>Data!F84 - Data!$C84</f>
        <v>6.8830354224212034E-2</v>
      </c>
      <c r="F84" s="3">
        <f>Data!G84 - Data!$C84</f>
        <v>0.2648113341256827</v>
      </c>
      <c r="G84" s="3">
        <f>Data!H84 - Data!$C84</f>
        <v>9.6225370742779051E-2</v>
      </c>
      <c r="H84" s="3">
        <f>Data!I84 - Data!$C84</f>
        <v>0.25093424330566511</v>
      </c>
      <c r="I84" s="3">
        <f>Data!J84 - Data!$C84</f>
        <v>-0.14722626046795267</v>
      </c>
      <c r="J84">
        <v>4.6500000000000007E-2</v>
      </c>
    </row>
    <row r="85" spans="1:10" x14ac:dyDescent="0.55000000000000004">
      <c r="A85" s="1" t="s">
        <v>86</v>
      </c>
      <c r="B85">
        <v>3.3E-3</v>
      </c>
      <c r="C85" s="3">
        <f>Data!D85 - Data!$C85</f>
        <v>-0.1241164898410321</v>
      </c>
      <c r="D85" s="3">
        <f>Data!E85 - Data!$C85</f>
        <v>-0.13319435256479709</v>
      </c>
      <c r="E85" s="3">
        <f>Data!F85 - Data!$C85</f>
        <v>-0.12868185890342398</v>
      </c>
      <c r="F85" s="3">
        <f>Data!G85 - Data!$C85</f>
        <v>1.5667069302017639E-2</v>
      </c>
      <c r="G85" s="3">
        <f>Data!H85 - Data!$C85</f>
        <v>-6.0696505971557985E-2</v>
      </c>
      <c r="H85" s="3">
        <f>Data!I85 - Data!$C85</f>
        <v>-0.1395207180433492</v>
      </c>
      <c r="I85" s="3">
        <f>Data!J85 - Data!$C85</f>
        <v>-0.37063434907078524</v>
      </c>
      <c r="J85">
        <v>-6.3799999999999996E-2</v>
      </c>
    </row>
    <row r="86" spans="1:10" x14ac:dyDescent="0.55000000000000004">
      <c r="A86" s="1" t="s">
        <v>87</v>
      </c>
      <c r="B86">
        <v>3.5000000000000001E-3</v>
      </c>
      <c r="C86" s="3">
        <f>Data!D86 - Data!$C86</f>
        <v>0.1070213300227106</v>
      </c>
      <c r="D86" s="3">
        <f>Data!E86 - Data!$C86</f>
        <v>0.2242380625406902</v>
      </c>
      <c r="E86" s="3">
        <f>Data!F86 - Data!$C86</f>
        <v>0.12204929456915881</v>
      </c>
      <c r="F86" s="3">
        <f>Data!G86 - Data!$C86</f>
        <v>0.23440911879042281</v>
      </c>
      <c r="G86" s="3">
        <f>Data!H86 - Data!$C86</f>
        <v>2.9816597985137309E-2</v>
      </c>
      <c r="H86" s="3">
        <f>Data!I86 - Data!$C86</f>
        <v>0.33336900111146922</v>
      </c>
      <c r="I86" s="3">
        <f>Data!J86 - Data!$C86</f>
        <v>0.40273478479910968</v>
      </c>
      <c r="J86">
        <v>6.6100000000000006E-2</v>
      </c>
    </row>
    <row r="87" spans="1:10" x14ac:dyDescent="0.55000000000000004">
      <c r="A87" s="1" t="s">
        <v>88</v>
      </c>
      <c r="B87">
        <v>3.3999999999999998E-3</v>
      </c>
      <c r="C87" s="3">
        <f>Data!D87 - Data!$C87</f>
        <v>1.8222777399028289E-2</v>
      </c>
      <c r="D87" s="3">
        <f>Data!E87 - Data!$C87</f>
        <v>-8.9698789232144624E-2</v>
      </c>
      <c r="E87" s="3">
        <f>Data!F87 - Data!$C87</f>
        <v>-9.9224636471228186E-2</v>
      </c>
      <c r="F87" s="3">
        <f>Data!G87 - Data!$C87</f>
        <v>0.17093056635503051</v>
      </c>
      <c r="G87" s="3">
        <f>Data!H87 - Data!$C87</f>
        <v>3.0970086499769321E-3</v>
      </c>
      <c r="H87" s="3">
        <f>Data!I87 - Data!$C87</f>
        <v>0.18490887775972351</v>
      </c>
      <c r="I87" s="3">
        <f>Data!J87 - Data!$C87</f>
        <v>0.18416497670132143</v>
      </c>
      <c r="J87">
        <v>-2.5700000000000001E-2</v>
      </c>
    </row>
    <row r="88" spans="1:10" x14ac:dyDescent="0.55000000000000004">
      <c r="A88" s="1" t="s">
        <v>89</v>
      </c>
      <c r="B88">
        <v>3.5999999999999999E-3</v>
      </c>
      <c r="C88" s="3">
        <f>Data!D88 - Data!$C88</f>
        <v>0.11675659374389659</v>
      </c>
      <c r="D88" s="3">
        <f>Data!E88 - Data!$C88</f>
        <v>9.2547694320623194E-2</v>
      </c>
      <c r="E88" s="3">
        <f>Data!F88 - Data!$C88</f>
        <v>0.14811653731784402</v>
      </c>
      <c r="F88" s="3">
        <f>Data!G88 - Data!$C88</f>
        <v>0.20790105512897381</v>
      </c>
      <c r="G88" s="3">
        <f>Data!H88 - Data!$C88</f>
        <v>0.15517672857358572</v>
      </c>
      <c r="H88" s="3">
        <f>Data!I88 - Data!$C88</f>
        <v>0.19285961514659691</v>
      </c>
      <c r="I88" s="3">
        <f>Data!J88 - Data!$C88</f>
        <v>4.9071213984946327E-3</v>
      </c>
      <c r="J88">
        <v>2.4799999999999999E-2</v>
      </c>
    </row>
    <row r="89" spans="1:10" x14ac:dyDescent="0.55000000000000004">
      <c r="A89" s="1" t="s">
        <v>90</v>
      </c>
      <c r="B89">
        <v>3.5000000000000001E-3</v>
      </c>
      <c r="C89" s="3">
        <f>Data!D89 - Data!$C89</f>
        <v>2.5487304460148519E-2</v>
      </c>
      <c r="D89" s="3">
        <f>Data!E89 - Data!$C89</f>
        <v>1.741195675834423E-2</v>
      </c>
      <c r="E89" s="3">
        <f>Data!F89 - Data!$C89</f>
        <v>3.7076984052487653E-2</v>
      </c>
      <c r="F89" s="3">
        <f>Data!G89 - Data!$C89</f>
        <v>0.130405841141263</v>
      </c>
      <c r="G89" s="3">
        <f>Data!H89 - Data!$C89</f>
        <v>6.2264776074376915E-2</v>
      </c>
      <c r="H89" s="3">
        <f>Data!I89 - Data!$C89</f>
        <v>-4.3383633761196437E-3</v>
      </c>
      <c r="I89" s="3">
        <f>Data!J89 - Data!$C89</f>
        <v>-0.2114919394526327</v>
      </c>
      <c r="J89">
        <v>6.1999999999999998E-3</v>
      </c>
    </row>
    <row r="90" spans="1:10" x14ac:dyDescent="0.55000000000000004">
      <c r="A90" s="1" t="s">
        <v>91</v>
      </c>
      <c r="B90">
        <v>3.5999999999999999E-3</v>
      </c>
      <c r="C90" s="3">
        <f>Data!D90 - Data!$C90</f>
        <v>4.1013395668726464E-2</v>
      </c>
      <c r="D90" s="3">
        <f>Data!E90 - Data!$C90</f>
        <v>0.13988037288458841</v>
      </c>
      <c r="E90" s="3">
        <f>Data!F90 - Data!$C90</f>
        <v>0.13639272818549761</v>
      </c>
      <c r="F90" s="3">
        <f>Data!G90 - Data!$C90</f>
        <v>9.7931109356249393E-2</v>
      </c>
      <c r="G90" s="3">
        <f>Data!H90 - Data!$C90</f>
        <v>6.5169220163869654E-2</v>
      </c>
      <c r="H90" s="3">
        <f>Data!I90 - Data!$C90</f>
        <v>0.35983645776629358</v>
      </c>
      <c r="I90" s="3">
        <f>Data!J90 - Data!$C90</f>
        <v>0.23752954601596171</v>
      </c>
      <c r="J90">
        <v>3.3999999999999998E-3</v>
      </c>
    </row>
    <row r="91" spans="1:10" x14ac:dyDescent="0.55000000000000004">
      <c r="A91" s="1" t="s">
        <v>92</v>
      </c>
      <c r="B91">
        <v>4.0000000000000001E-3</v>
      </c>
      <c r="C91" s="3">
        <f>Data!D91 - Data!$C91</f>
        <v>9.1843785686613444E-2</v>
      </c>
      <c r="D91" s="3">
        <f>Data!E91 - Data!$C91</f>
        <v>7.7107966750570078E-2</v>
      </c>
      <c r="E91" s="3">
        <f>Data!F91 - Data!$C91</f>
        <v>-2.3453797348120801E-2</v>
      </c>
      <c r="F91" s="3">
        <f>Data!G91 - Data!$C91</f>
        <v>8.0088997072382151E-2</v>
      </c>
      <c r="G91" s="3">
        <f>Data!H91 - Data!$C91</f>
        <v>3.5265602428521614E-2</v>
      </c>
      <c r="H91" s="3">
        <f>Data!I91 - Data!$C91</f>
        <v>0.1140948603996883</v>
      </c>
      <c r="I91" s="3">
        <f>Data!J91 - Data!$C91</f>
        <v>0.27962672689273188</v>
      </c>
      <c r="J91">
        <v>6.4600000000000005E-2</v>
      </c>
    </row>
    <row r="92" spans="1:10" x14ac:dyDescent="0.55000000000000004">
      <c r="A92" s="1" t="s">
        <v>93</v>
      </c>
      <c r="B92">
        <v>4.5000000000000014E-3</v>
      </c>
      <c r="C92" s="3">
        <f>Data!D92 - Data!$C92</f>
        <v>8.285488856668969E-3</v>
      </c>
      <c r="D92" s="3">
        <f>Data!E92 - Data!$C92</f>
        <v>2.0967873963526569E-2</v>
      </c>
      <c r="E92" s="3">
        <f>Data!F92 - Data!$C92</f>
        <v>9.5855425784025991E-2</v>
      </c>
      <c r="F92" s="3">
        <f>Data!G92 - Data!$C92</f>
        <v>0.1056819258881056</v>
      </c>
      <c r="G92" s="3">
        <f>Data!H92 - Data!$C92</f>
        <v>-1.8066576761671831E-2</v>
      </c>
      <c r="H92" s="3">
        <f>Data!I92 - Data!$C92</f>
        <v>0.1002665403099474</v>
      </c>
      <c r="I92" s="3">
        <f>Data!J92 - Data!$C92</f>
        <v>1.7122049507798109E-2</v>
      </c>
      <c r="J92">
        <v>3.2099999999999997E-2</v>
      </c>
    </row>
    <row r="93" spans="1:10" x14ac:dyDescent="0.55000000000000004">
      <c r="A93" s="1" t="s">
        <v>94</v>
      </c>
      <c r="B93">
        <v>4.5000000000000014E-3</v>
      </c>
      <c r="C93" s="3">
        <f>Data!D93 - Data!$C93</f>
        <v>-4.8175253766274122E-2</v>
      </c>
      <c r="D93" s="3">
        <f>Data!E93 - Data!$C93</f>
        <v>2.7890799433662298E-2</v>
      </c>
      <c r="E93" s="3">
        <f>Data!F93 - Data!$C93</f>
        <v>2.7353463787726347E-2</v>
      </c>
      <c r="F93" s="3">
        <f>Data!G93 - Data!$C93</f>
        <v>-7.5780587877557315E-2</v>
      </c>
      <c r="G93" s="3">
        <f>Data!H93 - Data!$C93</f>
        <v>-2.8791483699348419E-2</v>
      </c>
      <c r="H93" s="3">
        <f>Data!I93 - Data!$C93</f>
        <v>5.1696557404115218E-2</v>
      </c>
      <c r="I93" s="3">
        <f>Data!J93 - Data!$C93</f>
        <v>-3.9462443852926792E-2</v>
      </c>
      <c r="J93">
        <v>-2.3599999999999999E-2</v>
      </c>
    </row>
    <row r="94" spans="1:10" x14ac:dyDescent="0.55000000000000004">
      <c r="A94" s="1" t="s">
        <v>95</v>
      </c>
      <c r="B94">
        <v>4.3E-3</v>
      </c>
      <c r="C94" s="3">
        <f>Data!D94 - Data!$C94</f>
        <v>-9.1747656845971554E-2</v>
      </c>
      <c r="D94" s="3">
        <f>Data!E94 - Data!$C94</f>
        <v>-8.3207268992859046E-2</v>
      </c>
      <c r="E94" s="3">
        <f>Data!F94 - Data!$C94</f>
        <v>-4.4343714374200961E-2</v>
      </c>
      <c r="F94" s="3">
        <f>Data!G94 - Data!$C94</f>
        <v>1.029993731088627E-2</v>
      </c>
      <c r="G94" s="3">
        <f>Data!H94 - Data!$C94</f>
        <v>-3.8903117690164551E-2</v>
      </c>
      <c r="H94" s="3">
        <f>Data!I94 - Data!$C94</f>
        <v>-0.1229507891388725</v>
      </c>
      <c r="I94" s="3">
        <f>Data!J94 - Data!$C94</f>
        <v>-3.4755617484936642E-2</v>
      </c>
      <c r="J94">
        <v>-5.2300000000000013E-2</v>
      </c>
    </row>
    <row r="95" spans="1:10" x14ac:dyDescent="0.55000000000000004">
      <c r="A95" s="1" t="s">
        <v>96</v>
      </c>
      <c r="B95">
        <v>4.6999999999999993E-3</v>
      </c>
      <c r="C95" s="3">
        <f>Data!D95 - Data!$C95</f>
        <v>-7.2698702928278465E-3</v>
      </c>
      <c r="D95" s="3">
        <f>Data!E95 - Data!$C95</f>
        <v>4.226344762680638E-2</v>
      </c>
      <c r="E95" s="3">
        <f>Data!F95 - Data!$C95</f>
        <v>-5.4377634343508799E-2</v>
      </c>
      <c r="F95" s="3">
        <f>Data!G95 - Data!$C95</f>
        <v>-1.1691518850212752E-3</v>
      </c>
      <c r="G95" s="3">
        <f>Data!H95 - Data!$C95</f>
        <v>6.6115551273412329E-2</v>
      </c>
      <c r="H95" s="3">
        <f>Data!I95 - Data!$C95</f>
        <v>-6.7129841353589417E-2</v>
      </c>
      <c r="I95" s="3">
        <f>Data!J95 - Data!$C95</f>
        <v>-0.2020463537763216</v>
      </c>
      <c r="J95">
        <v>-3.15E-2</v>
      </c>
    </row>
    <row r="96" spans="1:10" x14ac:dyDescent="0.55000000000000004">
      <c r="A96" s="1" t="s">
        <v>97</v>
      </c>
      <c r="B96">
        <v>4.4000000000000003E-3</v>
      </c>
      <c r="C96" s="3">
        <f>Data!D96 - Data!$C96</f>
        <v>0.10791472737788729</v>
      </c>
      <c r="D96" s="3">
        <f>Data!E96 - Data!$C96</f>
        <v>9.32782655173829E-2</v>
      </c>
      <c r="E96" s="3">
        <f>Data!F96 - Data!$C96</f>
        <v>6.4394904282923451E-2</v>
      </c>
      <c r="F96" s="3">
        <f>Data!G96 - Data!$C96</f>
        <v>8.1502899913439467E-2</v>
      </c>
      <c r="G96" s="3">
        <f>Data!H96 - Data!$C96</f>
        <v>0.11627061741352369</v>
      </c>
      <c r="H96" s="3">
        <f>Data!I96 - Data!$C96</f>
        <v>0.14248569802274402</v>
      </c>
      <c r="I96" s="3">
        <f>Data!J96 - Data!$C96</f>
        <v>0.19097943740621851</v>
      </c>
      <c r="J96">
        <v>8.8800000000000004E-2</v>
      </c>
    </row>
    <row r="97" spans="1:10" x14ac:dyDescent="0.55000000000000004">
      <c r="A97" s="1" t="s">
        <v>98</v>
      </c>
      <c r="B97">
        <v>4.3E-3</v>
      </c>
      <c r="C97" s="3">
        <f>Data!D97 - Data!$C97</f>
        <v>1.061780028235512E-2</v>
      </c>
      <c r="D97" s="3">
        <f>Data!E97 - Data!$C97</f>
        <v>3.5743851394076182E-2</v>
      </c>
      <c r="E97" s="3">
        <f>Data!F97 - Data!$C97</f>
        <v>4.8044521093767861E-2</v>
      </c>
      <c r="F97" s="3">
        <f>Data!G97 - Data!$C97</f>
        <v>7.7650378773148149E-2</v>
      </c>
      <c r="G97" s="3">
        <f>Data!H97 - Data!$C97</f>
        <v>-9.8599904639436204E-3</v>
      </c>
      <c r="H97" s="3">
        <f>Data!I97 - Data!$C97</f>
        <v>5.454111995759911E-2</v>
      </c>
      <c r="I97" s="3">
        <f>Data!J97 - Data!$C97</f>
        <v>3.068831153123483E-2</v>
      </c>
      <c r="J97">
        <v>4.8499999999999988E-2</v>
      </c>
    </row>
    <row r="98" spans="1:10" x14ac:dyDescent="0.55000000000000004">
      <c r="A98" s="1" t="s">
        <v>99</v>
      </c>
      <c r="B98">
        <v>4.6999999999999993E-3</v>
      </c>
      <c r="C98" s="3">
        <f>Data!D98 - Data!$C98</f>
        <v>-4.6927225281402099E-2</v>
      </c>
      <c r="D98" s="3">
        <f>Data!E98 - Data!$C98</f>
        <v>1.6755801332457722E-2</v>
      </c>
      <c r="E98" s="3">
        <f>Data!F98 - Data!$C98</f>
        <v>1.4735101718818359E-3</v>
      </c>
      <c r="F98" s="3">
        <f>Data!G98 - Data!$C98</f>
        <v>9.7515086788589597E-2</v>
      </c>
      <c r="G98" s="3">
        <f>Data!H98 - Data!$C98</f>
        <v>5.2581067616886454E-2</v>
      </c>
      <c r="H98" s="3">
        <f>Data!I98 - Data!$C98</f>
        <v>0.2378268196171186</v>
      </c>
      <c r="I98" s="3">
        <f>Data!J98 - Data!$C98</f>
        <v>-0.2509572581033917</v>
      </c>
      <c r="J98">
        <v>7.3000000000000001E-3</v>
      </c>
    </row>
    <row r="99" spans="1:10" x14ac:dyDescent="0.55000000000000004">
      <c r="A99" s="1" t="s">
        <v>100</v>
      </c>
      <c r="B99">
        <v>4.1999999999999997E-3</v>
      </c>
      <c r="C99" s="3">
        <f>Data!D99 - Data!$C99</f>
        <v>-2.3993931484120559E-2</v>
      </c>
      <c r="D99" s="3">
        <f>Data!E99 - Data!$C99</f>
        <v>0.13471751277407448</v>
      </c>
      <c r="E99" s="3">
        <f>Data!F99 - Data!$C99</f>
        <v>-1.8445606974806371E-2</v>
      </c>
      <c r="F99" s="3">
        <f>Data!G99 - Data!$C99</f>
        <v>0.25209242275250593</v>
      </c>
      <c r="G99" s="3">
        <f>Data!H99 - Data!$C99</f>
        <v>3.6194610002218998E-2</v>
      </c>
      <c r="H99" s="3">
        <f>Data!I99 - Data!$C99</f>
        <v>0.28160962451877963</v>
      </c>
      <c r="I99" s="3">
        <f>Data!J99 - Data!$C99</f>
        <v>7.3700646696002389E-2</v>
      </c>
      <c r="J99">
        <v>5.0700000000000002E-2</v>
      </c>
    </row>
    <row r="100" spans="1:10" x14ac:dyDescent="0.55000000000000004">
      <c r="A100" s="1" t="s">
        <v>101</v>
      </c>
      <c r="B100">
        <v>4.3E-3</v>
      </c>
      <c r="C100" s="3">
        <f>Data!D100 - Data!$C100</f>
        <v>-5.4375751643787641E-2</v>
      </c>
      <c r="D100" s="3">
        <f>Data!E100 - Data!$C100</f>
        <v>1.6179805886374209E-2</v>
      </c>
      <c r="E100" s="3">
        <f>Data!F100 - Data!$C100</f>
        <v>8.4983092402061561E-2</v>
      </c>
      <c r="F100" s="3">
        <f>Data!G100 - Data!$C100</f>
        <v>-1.2532152519535463E-2</v>
      </c>
      <c r="G100" s="3">
        <f>Data!H100 - Data!$C100</f>
        <v>1.4697010271885269E-2</v>
      </c>
      <c r="H100" s="3">
        <f>Data!I100 - Data!$C100</f>
        <v>0.13782750091763529</v>
      </c>
      <c r="I100" s="3">
        <f>Data!J100 - Data!$C100</f>
        <v>-0.13353524353897481</v>
      </c>
      <c r="J100">
        <v>2.8400000000000002E-2</v>
      </c>
    </row>
    <row r="101" spans="1:10" x14ac:dyDescent="0.55000000000000004">
      <c r="A101" s="1" t="s">
        <v>102</v>
      </c>
      <c r="B101">
        <v>4.6999999999999993E-3</v>
      </c>
      <c r="C101" s="3">
        <f>Data!D101 - Data!$C101</f>
        <v>-1.1406170682706735E-2</v>
      </c>
      <c r="D101" s="3">
        <f>Data!E101 - Data!$C101</f>
        <v>-3.452594931354909E-2</v>
      </c>
      <c r="E101" s="3">
        <f>Data!F101 - Data!$C101</f>
        <v>7.6608314116790741E-2</v>
      </c>
      <c r="F101" s="3">
        <f>Data!G101 - Data!$C101</f>
        <v>-0.11881078378801099</v>
      </c>
      <c r="G101" s="3">
        <f>Data!H101 - Data!$C101</f>
        <v>-7.9310073494498437E-2</v>
      </c>
      <c r="H101" s="3">
        <f>Data!I101 - Data!$C101</f>
        <v>-4.8415363634735378E-2</v>
      </c>
      <c r="I101" s="3">
        <f>Data!J101 - Data!$C101</f>
        <v>3.7907689739043279E-2</v>
      </c>
      <c r="J101">
        <v>-4.6500000000000007E-2</v>
      </c>
    </row>
    <row r="102" spans="1:10" x14ac:dyDescent="0.55000000000000004">
      <c r="A102" s="1" t="s">
        <v>103</v>
      </c>
      <c r="B102">
        <v>4.4000000000000003E-3</v>
      </c>
      <c r="C102" s="3">
        <f>Data!D102 - Data!$C102</f>
        <v>0.12429143062064409</v>
      </c>
      <c r="D102" s="3">
        <f>Data!E102 - Data!$C102</f>
        <v>3.828585379464359E-3</v>
      </c>
      <c r="E102" s="3">
        <f>Data!F102 - Data!$C102</f>
        <v>5.2208496942394121E-2</v>
      </c>
      <c r="F102" s="3">
        <f>Data!G102 - Data!$C102</f>
        <v>8.0821928619404917E-2</v>
      </c>
      <c r="G102" s="3">
        <f>Data!H102 - Data!$C102</f>
        <v>6.1867644452551843E-2</v>
      </c>
      <c r="H102" s="3">
        <f>Data!I102 - Data!$C102</f>
        <v>0.26447098622338561</v>
      </c>
      <c r="I102" s="3">
        <f>Data!J102 - Data!$C102</f>
        <v>-3.277187354253501E-2</v>
      </c>
      <c r="J102">
        <v>4.3299999999999998E-2</v>
      </c>
    </row>
    <row r="103" spans="1:10" x14ac:dyDescent="0.55000000000000004">
      <c r="A103" s="1" t="s">
        <v>104</v>
      </c>
      <c r="B103">
        <v>4.0999999999999986E-3</v>
      </c>
      <c r="C103" s="3">
        <f>Data!D103 - Data!$C103</f>
        <v>9.2938468189164514E-2</v>
      </c>
      <c r="D103" s="3">
        <f>Data!E103 - Data!$C103</f>
        <v>9.1173165529320199E-2</v>
      </c>
      <c r="E103" s="3">
        <f>Data!F103 - Data!$C103</f>
        <v>5.0280200097686738E-2</v>
      </c>
      <c r="F103" s="3">
        <f>Data!G103 - Data!$C103</f>
        <v>7.5993435370832696E-2</v>
      </c>
      <c r="G103" s="3">
        <f>Data!H103 - Data!$C103</f>
        <v>7.449264385757548E-2</v>
      </c>
      <c r="H103" s="3">
        <f>Data!I103 - Data!$C103</f>
        <v>0.12275043657822809</v>
      </c>
      <c r="I103" s="3">
        <f>Data!J103 - Data!$C103</f>
        <v>0.107085999821261</v>
      </c>
      <c r="J103">
        <v>2.8000000000000001E-2</v>
      </c>
    </row>
    <row r="104" spans="1:10" x14ac:dyDescent="0.55000000000000004">
      <c r="A104" s="1" t="s">
        <v>105</v>
      </c>
      <c r="B104">
        <v>4.5000000000000014E-3</v>
      </c>
      <c r="C104" s="3">
        <f>Data!D104 - Data!$C104</f>
        <v>4.9910748078976608E-2</v>
      </c>
      <c r="D104" s="3">
        <f>Data!E104 - Data!$C104</f>
        <v>-3.6945041513381356E-2</v>
      </c>
      <c r="E104" s="3">
        <f>Data!F104 - Data!$C104</f>
        <v>-5.9417444093923411E-2</v>
      </c>
      <c r="F104" s="3">
        <f>Data!G104 - Data!$C104</f>
        <v>-6.1853034022306297E-2</v>
      </c>
      <c r="G104" s="3">
        <f>Data!H104 - Data!$C104</f>
        <v>-6.8489274672236478E-2</v>
      </c>
      <c r="H104" s="3">
        <f>Data!I104 - Data!$C104</f>
        <v>-5.7198661184177761E-2</v>
      </c>
      <c r="I104" s="3">
        <f>Data!J104 - Data!$C104</f>
        <v>0.16828149180183238</v>
      </c>
      <c r="J104">
        <v>1.2200000000000001E-2</v>
      </c>
    </row>
    <row r="105" spans="1:10" x14ac:dyDescent="0.55000000000000004">
      <c r="A105" s="1" t="s">
        <v>106</v>
      </c>
      <c r="B105">
        <v>4.7999999999999996E-3</v>
      </c>
      <c r="C105" s="3">
        <f>Data!D105 - Data!$C105</f>
        <v>2.636004219480861E-2</v>
      </c>
      <c r="D105" s="3">
        <f>Data!E105 - Data!$C105</f>
        <v>-5.0152422298136295E-2</v>
      </c>
      <c r="E105" s="3">
        <f>Data!F105 - Data!$C105</f>
        <v>-5.1233721476777926E-2</v>
      </c>
      <c r="F105" s="3">
        <f>Data!G105 - Data!$C105</f>
        <v>9.308750264886459E-2</v>
      </c>
      <c r="G105" s="3">
        <f>Data!H105 - Data!$C105</f>
        <v>-7.6922153501599311E-3</v>
      </c>
      <c r="H105" s="3">
        <f>Data!I105 - Data!$C105</f>
        <v>1.5282207316944213E-2</v>
      </c>
      <c r="I105" s="3">
        <f>Data!J105 - Data!$C105</f>
        <v>-8.2190469026769825E-2</v>
      </c>
      <c r="J105">
        <v>1.6E-2</v>
      </c>
    </row>
    <row r="106" spans="1:10" x14ac:dyDescent="0.55000000000000004">
      <c r="A106" s="1" t="s">
        <v>107</v>
      </c>
      <c r="B106">
        <v>4.0000000000000001E-3</v>
      </c>
      <c r="C106" s="3">
        <f>Data!D106 - Data!$C106</f>
        <v>1.4644941284459818E-2</v>
      </c>
      <c r="D106" s="3">
        <f>Data!E106 - Data!$C106</f>
        <v>3.9865556476496936E-2</v>
      </c>
      <c r="E106" s="3">
        <f>Data!F106 - Data!$C106</f>
        <v>8.5976556868947503E-3</v>
      </c>
      <c r="F106" s="3">
        <f>Data!G106 - Data!$C106</f>
        <v>9.4079929424967235E-2</v>
      </c>
      <c r="G106" s="3">
        <f>Data!H106 - Data!$C106</f>
        <v>2.9407409884507411E-2</v>
      </c>
      <c r="H106" s="3">
        <f>Data!I106 - Data!$C106</f>
        <v>1.3341041571234509E-2</v>
      </c>
      <c r="I106" s="3">
        <f>Data!J106 - Data!$C106</f>
        <v>0.21794201175563169</v>
      </c>
      <c r="J106">
        <v>1.72E-2</v>
      </c>
    </row>
    <row r="107" spans="1:10" x14ac:dyDescent="0.55000000000000004">
      <c r="A107" s="1" t="s">
        <v>108</v>
      </c>
      <c r="B107">
        <v>3.8999999999999998E-3</v>
      </c>
      <c r="C107" s="3">
        <f>Data!D107 - Data!$C107</f>
        <v>-3.4329124504061767E-2</v>
      </c>
      <c r="D107" s="3">
        <f>Data!E107 - Data!$C107</f>
        <v>-3.5243650258043177E-3</v>
      </c>
      <c r="E107" s="3">
        <f>Data!F107 - Data!$C107</f>
        <v>3.0356411688268206E-2</v>
      </c>
      <c r="F107" s="3">
        <f>Data!G107 - Data!$C107</f>
        <v>-1.1443928298661907E-2</v>
      </c>
      <c r="G107" s="3">
        <f>Data!H107 - Data!$C107</f>
        <v>-5.9558845402555828E-2</v>
      </c>
      <c r="H107" s="3">
        <f>Data!I107 - Data!$C107</f>
        <v>8.9408318524000455E-2</v>
      </c>
      <c r="I107" s="3">
        <f>Data!J107 - Data!$C107</f>
        <v>-4.8925412068364628E-2</v>
      </c>
      <c r="J107">
        <v>-0.01</v>
      </c>
    </row>
    <row r="108" spans="1:10" x14ac:dyDescent="0.55000000000000004">
      <c r="A108" s="1" t="s">
        <v>109</v>
      </c>
      <c r="B108">
        <v>4.0000000000000001E-3</v>
      </c>
      <c r="C108" s="3">
        <f>Data!D108 - Data!$C108</f>
        <v>4.655104085570505E-2</v>
      </c>
      <c r="D108" s="3">
        <f>Data!E108 - Data!$C108</f>
        <v>0.11128973281564769</v>
      </c>
      <c r="E108" s="3">
        <f>Data!F108 - Data!$C108</f>
        <v>-1.6739562238671901E-2</v>
      </c>
      <c r="F108" s="3">
        <f>Data!G108 - Data!$C108</f>
        <v>7.8748346159023298E-3</v>
      </c>
      <c r="G108" s="3">
        <f>Data!H108 - Data!$C108</f>
        <v>3.8106465244236665E-2</v>
      </c>
      <c r="H108" s="3">
        <f>Data!I108 - Data!$C108</f>
        <v>3.7352757582509666E-2</v>
      </c>
      <c r="I108" s="3">
        <f>Data!J108 - Data!$C108</f>
        <v>0.37746886223851339</v>
      </c>
      <c r="J108">
        <v>6.4899999999999999E-2</v>
      </c>
    </row>
    <row r="109" spans="1:10" x14ac:dyDescent="0.55000000000000004">
      <c r="A109" s="1" t="s">
        <v>110</v>
      </c>
      <c r="B109">
        <v>3.7000000000000002E-3</v>
      </c>
      <c r="C109" s="3">
        <f>Data!D109 - Data!$C109</f>
        <v>5.261615784335575E-2</v>
      </c>
      <c r="D109" s="3">
        <f>Data!E109 - Data!$C109</f>
        <v>5.1617716262269776E-2</v>
      </c>
      <c r="E109" s="3">
        <f>Data!F109 - Data!$C109</f>
        <v>0.1133155571172868</v>
      </c>
      <c r="F109" s="3">
        <f>Data!G109 - Data!$C109</f>
        <v>1.5783980829061892E-2</v>
      </c>
      <c r="G109" s="3">
        <f>Data!H109 - Data!$C109</f>
        <v>-6.3361406306220083E-3</v>
      </c>
      <c r="H109" s="3">
        <f>Data!I109 - Data!$C109</f>
        <v>-3.2343790483448008E-2</v>
      </c>
      <c r="I109" s="3">
        <f>Data!J109 - Data!$C109</f>
        <v>0.1663080891563132</v>
      </c>
      <c r="J109">
        <v>-3.1699999999999999E-2</v>
      </c>
    </row>
    <row r="110" spans="1:10" x14ac:dyDescent="0.55000000000000004">
      <c r="A110" s="1" t="s">
        <v>111</v>
      </c>
      <c r="B110">
        <v>3.7000000000000002E-3</v>
      </c>
      <c r="C110" s="3">
        <f>Data!D110 - Data!$C110</f>
        <v>-6.1283213604943564E-2</v>
      </c>
      <c r="D110" s="3">
        <f>Data!E110 - Data!$C110</f>
        <v>7.9667488659539029E-2</v>
      </c>
      <c r="E110" s="3">
        <f>Data!F110 - Data!$C110</f>
        <v>7.7130076081154228E-2</v>
      </c>
      <c r="F110" s="3">
        <f>Data!G110 - Data!$C110</f>
        <v>0.1743085972630001</v>
      </c>
      <c r="G110" s="3">
        <f>Data!H110 - Data!$C110</f>
        <v>-1.8978724155659779E-2</v>
      </c>
      <c r="H110" s="3">
        <f>Data!I110 - Data!$C110</f>
        <v>-0.1095286390817177</v>
      </c>
      <c r="I110" s="3">
        <f>Data!J110 - Data!$C110</f>
        <v>-1.8180423620321651E-3</v>
      </c>
      <c r="J110">
        <v>2.8000000000000001E-2</v>
      </c>
    </row>
    <row r="111" spans="1:10" x14ac:dyDescent="0.55000000000000004">
      <c r="A111" s="1" t="s">
        <v>112</v>
      </c>
      <c r="B111">
        <v>3.3E-3</v>
      </c>
      <c r="C111" s="3">
        <f>Data!D111 - Data!$C111</f>
        <v>2.1445705614060531E-2</v>
      </c>
      <c r="D111" s="3">
        <f>Data!E111 - Data!$C111</f>
        <v>-0.11016635257151179</v>
      </c>
      <c r="E111" s="3">
        <f>Data!F111 - Data!$C111</f>
        <v>-0.16565412887099121</v>
      </c>
      <c r="F111" s="3">
        <f>Data!G111 - Data!$C111</f>
        <v>-3.3741905360948711E-2</v>
      </c>
      <c r="G111" s="3">
        <f>Data!H111 - Data!$C111</f>
        <v>-4.6836001228179235E-2</v>
      </c>
      <c r="H111" s="3">
        <f>Data!I111 - Data!$C111</f>
        <v>3.709301587592137E-2</v>
      </c>
      <c r="I111" s="3">
        <f>Data!J111 - Data!$C111</f>
        <v>-0.27917739355750254</v>
      </c>
      <c r="J111">
        <v>-2.4400000000000002E-2</v>
      </c>
    </row>
    <row r="112" spans="1:10" x14ac:dyDescent="0.55000000000000004">
      <c r="A112" s="1" t="s">
        <v>113</v>
      </c>
      <c r="B112">
        <v>3.3999999999999998E-3</v>
      </c>
      <c r="C112" s="3">
        <f>Data!D112 - Data!$C112</f>
        <v>-8.3890362407384275E-2</v>
      </c>
      <c r="D112" s="3">
        <f>Data!E112 - Data!$C112</f>
        <v>-0.10713094214756751</v>
      </c>
      <c r="E112" s="3">
        <f>Data!F112 - Data!$C112</f>
        <v>-9.6246372193647442E-2</v>
      </c>
      <c r="F112" s="3">
        <f>Data!G112 - Data!$C112</f>
        <v>-0.14084382466468898</v>
      </c>
      <c r="G112" s="3">
        <f>Data!H112 - Data!$C112</f>
        <v>-5.5913287706883238E-2</v>
      </c>
      <c r="H112" s="3">
        <f>Data!I112 - Data!$C112</f>
        <v>-0.13580468161961409</v>
      </c>
      <c r="I112" s="3">
        <f>Data!J112 - Data!$C112</f>
        <v>-0.11883452131892019</v>
      </c>
      <c r="J112">
        <v>-6.3899999999999998E-2</v>
      </c>
    </row>
    <row r="113" spans="1:10" x14ac:dyDescent="0.55000000000000004">
      <c r="A113" s="1" t="s">
        <v>114</v>
      </c>
      <c r="B113">
        <v>3.5000000000000001E-3</v>
      </c>
      <c r="C113" s="3">
        <f>Data!D113 - Data!$C113</f>
        <v>-4.6852928571142705E-2</v>
      </c>
      <c r="D113" s="3">
        <f>Data!E113 - Data!$C113</f>
        <v>-3.4194820280155129E-2</v>
      </c>
      <c r="E113" s="3">
        <f>Data!F113 - Data!$C113</f>
        <v>2.7501029122116549E-2</v>
      </c>
      <c r="F113" s="3">
        <f>Data!G113 - Data!$C113</f>
        <v>-5.0122904224074671E-2</v>
      </c>
      <c r="G113" s="3">
        <f>Data!H113 - Data!$C113</f>
        <v>4.9431580014458514E-2</v>
      </c>
      <c r="H113" s="3">
        <f>Data!I113 - Data!$C113</f>
        <v>1.5748857583871042E-3</v>
      </c>
      <c r="I113" s="3">
        <f>Data!J113 - Data!$C113</f>
        <v>8.5248262366854954E-2</v>
      </c>
      <c r="J113">
        <v>-8.3999999999999995E-3</v>
      </c>
    </row>
    <row r="114" spans="1:10" x14ac:dyDescent="0.55000000000000004">
      <c r="A114" s="1" t="s">
        <v>115</v>
      </c>
      <c r="B114">
        <v>3.8E-3</v>
      </c>
      <c r="C114" s="3">
        <f>Data!D114 - Data!$C114</f>
        <v>-5.8623515361281048E-2</v>
      </c>
      <c r="D114" s="3">
        <f>Data!E114 - Data!$C114</f>
        <v>0.1078473080052216</v>
      </c>
      <c r="E114" s="3">
        <f>Data!F114 - Data!$C114</f>
        <v>7.0536555695807995E-2</v>
      </c>
      <c r="F114" s="3">
        <f>Data!G114 - Data!$C114</f>
        <v>0.17559891820386131</v>
      </c>
      <c r="G114" s="3">
        <f>Data!H114 - Data!$C114</f>
        <v>0.16090164728955081</v>
      </c>
      <c r="H114" s="3">
        <f>Data!I114 - Data!$C114</f>
        <v>0.23683542843723629</v>
      </c>
      <c r="I114" s="3">
        <f>Data!J114 - Data!$C114</f>
        <v>0.22408484178632529</v>
      </c>
      <c r="J114">
        <v>6.0599999999999987E-2</v>
      </c>
    </row>
    <row r="115" spans="1:10" x14ac:dyDescent="0.55000000000000004">
      <c r="A115" s="1" t="s">
        <v>116</v>
      </c>
      <c r="B115">
        <v>3.3999999999999998E-3</v>
      </c>
      <c r="C115" s="3">
        <f>Data!D115 - Data!$C115</f>
        <v>1.9448078157851729E-2</v>
      </c>
      <c r="D115" s="3">
        <f>Data!E115 - Data!$C115</f>
        <v>6.6742945554456881E-2</v>
      </c>
      <c r="E115" s="3">
        <f>Data!F115 - Data!$C115</f>
        <v>2.2865523832184941E-2</v>
      </c>
      <c r="F115" s="3">
        <f>Data!G115 - Data!$C115</f>
        <v>0.13652486020646332</v>
      </c>
      <c r="G115" s="3">
        <f>Data!H115 - Data!$C115</f>
        <v>7.9064160937664843E-2</v>
      </c>
      <c r="H115" s="3">
        <f>Data!I115 - Data!$C115</f>
        <v>0.16577041071582052</v>
      </c>
      <c r="I115" s="3">
        <f>Data!J115 - Data!$C115</f>
        <v>-8.6526446063839232E-2</v>
      </c>
      <c r="J115">
        <v>4.8599999999999997E-2</v>
      </c>
    </row>
    <row r="116" spans="1:10" x14ac:dyDescent="0.55000000000000004">
      <c r="A116" s="1" t="s">
        <v>117</v>
      </c>
      <c r="B116">
        <v>3.3999999999999998E-3</v>
      </c>
      <c r="C116" s="3">
        <f>Data!D116 - Data!$C116</f>
        <v>8.2977504371988895E-3</v>
      </c>
      <c r="D116" s="3">
        <f>Data!E116 - Data!$C116</f>
        <v>6.3695133149435826E-2</v>
      </c>
      <c r="E116" s="3">
        <f>Data!F116 - Data!$C116</f>
        <v>8.5115838258561352E-2</v>
      </c>
      <c r="F116" s="3">
        <f>Data!G116 - Data!$C116</f>
        <v>4.5300194884986107E-2</v>
      </c>
      <c r="G116" s="3">
        <f>Data!H116 - Data!$C116</f>
        <v>6.9155904679754812E-2</v>
      </c>
      <c r="H116" s="3">
        <f>Data!I116 - Data!$C116</f>
        <v>0.12250886882092359</v>
      </c>
      <c r="I116" s="3">
        <f>Data!J116 - Data!$C116</f>
        <v>-3.2959952591404981E-2</v>
      </c>
      <c r="J116">
        <v>1.9800000000000002E-2</v>
      </c>
    </row>
    <row r="117" spans="1:10" x14ac:dyDescent="0.55000000000000004">
      <c r="A117" s="1" t="s">
        <v>118</v>
      </c>
      <c r="B117">
        <v>3.8E-3</v>
      </c>
      <c r="C117" s="3">
        <f>Data!D117 - Data!$C117</f>
        <v>0.1145696727586223</v>
      </c>
      <c r="D117" s="3">
        <f>Data!E117 - Data!$C117</f>
        <v>-2.5627348669553601E-2</v>
      </c>
      <c r="E117" s="3">
        <f>Data!F117 - Data!$C117</f>
        <v>0.10337618641188941</v>
      </c>
      <c r="F117" s="3">
        <f>Data!G117 - Data!$C117</f>
        <v>-4.8716239988480375E-2</v>
      </c>
      <c r="G117" s="3">
        <f>Data!H117 - Data!$C117</f>
        <v>-5.405309016946433E-2</v>
      </c>
      <c r="H117" s="3">
        <f>Data!I117 - Data!$C117</f>
        <v>-2.454551060599117E-2</v>
      </c>
      <c r="I117" s="3">
        <f>Data!J117 - Data!$C117</f>
        <v>7.9244107489750776E-2</v>
      </c>
      <c r="J117">
        <v>1.84E-2</v>
      </c>
    </row>
    <row r="118" spans="1:10" x14ac:dyDescent="0.55000000000000004">
      <c r="A118" s="1" t="s">
        <v>119</v>
      </c>
      <c r="B118">
        <v>3.3E-3</v>
      </c>
      <c r="C118" s="3">
        <f>Data!D118 - Data!$C118</f>
        <v>9.4826030007044121E-2</v>
      </c>
      <c r="D118" s="3">
        <f>Data!E118 - Data!$C118</f>
        <v>-4.4479007317822089E-2</v>
      </c>
      <c r="E118" s="3">
        <f>Data!F118 - Data!$C118</f>
        <v>0.13728912318596309</v>
      </c>
      <c r="F118" s="3">
        <f>Data!G118 - Data!$C118</f>
        <v>-9.1480703221498462E-3</v>
      </c>
      <c r="G118" s="3">
        <f>Data!H118 - Data!$C118</f>
        <v>2.060314602759691E-2</v>
      </c>
      <c r="H118" s="3">
        <f>Data!I118 - Data!$C118</f>
        <v>6.7890782440980763E-2</v>
      </c>
      <c r="I118" s="3">
        <f>Data!J118 - Data!$C118</f>
        <v>0.32871547825406588</v>
      </c>
      <c r="J118">
        <v>3.39E-2</v>
      </c>
    </row>
    <row r="119" spans="1:10" x14ac:dyDescent="0.55000000000000004">
      <c r="A119" s="1" t="s">
        <v>120</v>
      </c>
      <c r="B119">
        <v>3.7000000000000002E-3</v>
      </c>
      <c r="C119" s="3">
        <f>Data!D119 - Data!$C119</f>
        <v>5.8115166304167951E-2</v>
      </c>
      <c r="D119" s="3">
        <f>Data!E119 - Data!$C119</f>
        <v>0.1085648498166054</v>
      </c>
      <c r="E119" s="3">
        <f>Data!F119 - Data!$C119</f>
        <v>0.1544683268030993</v>
      </c>
      <c r="F119" s="3">
        <f>Data!G119 - Data!$C119</f>
        <v>-0.1202505593063123</v>
      </c>
      <c r="G119" s="3">
        <f>Data!H119 - Data!$C119</f>
        <v>-3.9703837710099634E-3</v>
      </c>
      <c r="H119" s="3">
        <f>Data!I119 - Data!$C119</f>
        <v>8.1632916964418809E-2</v>
      </c>
      <c r="I119" s="3">
        <f>Data!J119 - Data!$C119</f>
        <v>2.292348512635204E-2</v>
      </c>
      <c r="J119">
        <v>1.9599999999999999E-2</v>
      </c>
    </row>
    <row r="120" spans="1:10" x14ac:dyDescent="0.55000000000000004">
      <c r="A120" s="1" t="s">
        <v>121</v>
      </c>
      <c r="B120">
        <v>3.0000000000000001E-3</v>
      </c>
      <c r="C120" s="3">
        <f>Data!D120 - Data!$C120</f>
        <v>2.8364424385052819E-2</v>
      </c>
      <c r="D120" s="3">
        <f>Data!E120 - Data!$C120</f>
        <v>-4.8041355929153484E-2</v>
      </c>
      <c r="E120" s="3">
        <f>Data!F120 - Data!$C120</f>
        <v>0.13290233118426659</v>
      </c>
      <c r="F120" s="3">
        <f>Data!G120 - Data!$C120</f>
        <v>-3.6169262788171537E-3</v>
      </c>
      <c r="G120" s="3">
        <f>Data!H120 - Data!$C120</f>
        <v>-5.282514399314641E-2</v>
      </c>
      <c r="H120" s="3">
        <f>Data!I120 - Data!$C120</f>
        <v>-0.12888278541869169</v>
      </c>
      <c r="I120" s="3">
        <f>Data!J120 - Data!$C120</f>
        <v>-6.0801787874489754E-2</v>
      </c>
      <c r="J120">
        <v>-1.2999999999999999E-3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Ion, Mihai B.</cp:lastModifiedBy>
  <dcterms:created xsi:type="dcterms:W3CDTF">2026-01-11T17:34:13Z</dcterms:created>
  <dcterms:modified xsi:type="dcterms:W3CDTF">2026-02-27T04:10:30Z</dcterms:modified>
</cp:coreProperties>
</file>