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11_treynor_black_2sessions\Section2_Lab2\"/>
    </mc:Choice>
  </mc:AlternateContent>
  <xr:revisionPtr revIDLastSave="0" documentId="13_ncr:1_{800408A7-A73C-4AAC-9B23-BEEC6868F666}" xr6:coauthVersionLast="47" xr6:coauthVersionMax="47" xr10:uidLastSave="{00000000-0000-0000-0000-000000000000}"/>
  <bookViews>
    <workbookView xWindow="-96" yWindow="-96" windowWidth="23232" windowHeight="13872" activeTab="2" xr2:uid="{00000000-000D-0000-FFFF-FFFF00000000}"/>
  </bookViews>
  <sheets>
    <sheet name="Data" sheetId="1" r:id="rId1"/>
    <sheet name="Analysis" sheetId="2" r:id="rId2"/>
    <sheet name="Backtest" sheetId="3" r:id="rId3"/>
  </sheets>
  <definedNames>
    <definedName name="_xlchart.v1.0" hidden="1">Backtest!$AC$3:$AC$61</definedName>
    <definedName name="_xlchart.v1.1" hidden="1">Backtest!$AD$2</definedName>
    <definedName name="_xlchart.v1.10" hidden="1">Backtest!$AH$3:$AH$61</definedName>
    <definedName name="_xlchart.v1.11" hidden="1">Backtest!$AI$2</definedName>
    <definedName name="_xlchart.v1.12" hidden="1">Backtest!$AI$3:$AI$61</definedName>
    <definedName name="_xlchart.v1.13" hidden="1">Backtest!$AJ$2</definedName>
    <definedName name="_xlchart.v1.14" hidden="1">Backtest!$AJ$3:$AJ$61</definedName>
    <definedName name="_xlchart.v1.2" hidden="1">Backtest!$AD$3:$AD$61</definedName>
    <definedName name="_xlchart.v1.3" hidden="1">Backtest!$AE$2</definedName>
    <definedName name="_xlchart.v1.4" hidden="1">Backtest!$AE$3:$AE$61</definedName>
    <definedName name="_xlchart.v1.5" hidden="1">Backtest!$AF$2</definedName>
    <definedName name="_xlchart.v1.6" hidden="1">Backtest!$AF$3:$AF$61</definedName>
    <definedName name="_xlchart.v1.7" hidden="1">Backtest!$AG$2</definedName>
    <definedName name="_xlchart.v1.8" hidden="1">Backtest!$AG$3:$AG$61</definedName>
    <definedName name="_xlchart.v1.9" hidden="1">Backtest!$AH$2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2" l="1"/>
  <c r="O8" i="2"/>
  <c r="P8" i="2"/>
  <c r="Q8" i="2"/>
  <c r="R8" i="2"/>
  <c r="S8" i="2"/>
  <c r="M8" i="2"/>
  <c r="AN5" i="3"/>
  <c r="AO5" i="3"/>
  <c r="AP5" i="3"/>
  <c r="AQ5" i="3"/>
  <c r="AR5" i="3"/>
  <c r="AS5" i="3"/>
  <c r="AM5" i="3"/>
  <c r="AN4" i="3"/>
  <c r="AO4" i="3"/>
  <c r="AP4" i="3"/>
  <c r="AQ4" i="3"/>
  <c r="AR4" i="3"/>
  <c r="AS4" i="3"/>
  <c r="AM4" i="3"/>
  <c r="L3" i="3"/>
  <c r="AM3" i="3" s="1"/>
  <c r="AN3" i="3"/>
  <c r="AO3" i="3"/>
  <c r="AP3" i="3"/>
  <c r="AQ3" i="3"/>
  <c r="AR3" i="3"/>
  <c r="AS3" i="3"/>
  <c r="AD3" i="3"/>
  <c r="AD4" i="3"/>
  <c r="AE4" i="3"/>
  <c r="AF4" i="3"/>
  <c r="AG4" i="3"/>
  <c r="AH4" i="3"/>
  <c r="AI4" i="3"/>
  <c r="AJ4" i="3"/>
  <c r="AD5" i="3"/>
  <c r="AE5" i="3"/>
  <c r="AF5" i="3"/>
  <c r="AG5" i="3"/>
  <c r="AH5" i="3"/>
  <c r="AI5" i="3"/>
  <c r="AJ5" i="3"/>
  <c r="AD6" i="3"/>
  <c r="AE6" i="3"/>
  <c r="AF6" i="3"/>
  <c r="AG6" i="3"/>
  <c r="AH6" i="3"/>
  <c r="AI6" i="3"/>
  <c r="AJ6" i="3"/>
  <c r="AD7" i="3"/>
  <c r="AE7" i="3"/>
  <c r="AF7" i="3"/>
  <c r="AG7" i="3"/>
  <c r="AH7" i="3"/>
  <c r="AI7" i="3"/>
  <c r="AJ7" i="3"/>
  <c r="AD8" i="3"/>
  <c r="AE8" i="3"/>
  <c r="AF8" i="3"/>
  <c r="AG8" i="3"/>
  <c r="AH8" i="3"/>
  <c r="AI8" i="3"/>
  <c r="AJ8" i="3"/>
  <c r="AD9" i="3"/>
  <c r="AE9" i="3"/>
  <c r="AF9" i="3"/>
  <c r="AG9" i="3"/>
  <c r="AH9" i="3"/>
  <c r="AI9" i="3"/>
  <c r="AJ9" i="3"/>
  <c r="AD10" i="3"/>
  <c r="AE10" i="3"/>
  <c r="AF10" i="3"/>
  <c r="AG10" i="3"/>
  <c r="AH10" i="3"/>
  <c r="AI10" i="3"/>
  <c r="AJ10" i="3"/>
  <c r="AD11" i="3"/>
  <c r="AE11" i="3"/>
  <c r="AF11" i="3"/>
  <c r="AG11" i="3"/>
  <c r="AH11" i="3"/>
  <c r="AI11" i="3"/>
  <c r="AJ11" i="3"/>
  <c r="AD12" i="3"/>
  <c r="AE12" i="3"/>
  <c r="AF12" i="3"/>
  <c r="AG12" i="3"/>
  <c r="AH12" i="3"/>
  <c r="AI12" i="3"/>
  <c r="AJ12" i="3"/>
  <c r="AD13" i="3"/>
  <c r="AE13" i="3"/>
  <c r="AF13" i="3"/>
  <c r="AG13" i="3"/>
  <c r="AH13" i="3"/>
  <c r="AI13" i="3"/>
  <c r="AJ13" i="3"/>
  <c r="AD14" i="3"/>
  <c r="AE14" i="3"/>
  <c r="AF14" i="3"/>
  <c r="AG14" i="3"/>
  <c r="AH14" i="3"/>
  <c r="AI14" i="3"/>
  <c r="AJ14" i="3"/>
  <c r="AD15" i="3"/>
  <c r="AE15" i="3"/>
  <c r="AF15" i="3"/>
  <c r="AG15" i="3"/>
  <c r="AH15" i="3"/>
  <c r="AI15" i="3"/>
  <c r="AJ15" i="3"/>
  <c r="AD16" i="3"/>
  <c r="AE16" i="3"/>
  <c r="AF16" i="3"/>
  <c r="AG16" i="3"/>
  <c r="AH16" i="3"/>
  <c r="AI16" i="3"/>
  <c r="AJ16" i="3"/>
  <c r="AD17" i="3"/>
  <c r="AE17" i="3"/>
  <c r="AF17" i="3"/>
  <c r="AG17" i="3"/>
  <c r="AH17" i="3"/>
  <c r="AI17" i="3"/>
  <c r="AJ17" i="3"/>
  <c r="AD18" i="3"/>
  <c r="AE18" i="3"/>
  <c r="AF18" i="3"/>
  <c r="AG18" i="3"/>
  <c r="AH18" i="3"/>
  <c r="AI18" i="3"/>
  <c r="AJ18" i="3"/>
  <c r="AD19" i="3"/>
  <c r="AE19" i="3"/>
  <c r="AF19" i="3"/>
  <c r="AG19" i="3"/>
  <c r="AH19" i="3"/>
  <c r="AI19" i="3"/>
  <c r="AJ19" i="3"/>
  <c r="AD20" i="3"/>
  <c r="AE20" i="3"/>
  <c r="AF20" i="3"/>
  <c r="AG20" i="3"/>
  <c r="AH20" i="3"/>
  <c r="AI20" i="3"/>
  <c r="AJ20" i="3"/>
  <c r="AD21" i="3"/>
  <c r="AE21" i="3"/>
  <c r="AF21" i="3"/>
  <c r="AG21" i="3"/>
  <c r="AH21" i="3"/>
  <c r="AI21" i="3"/>
  <c r="AJ21" i="3"/>
  <c r="AD22" i="3"/>
  <c r="AE22" i="3"/>
  <c r="AF22" i="3"/>
  <c r="AG22" i="3"/>
  <c r="AH22" i="3"/>
  <c r="AI22" i="3"/>
  <c r="AJ22" i="3"/>
  <c r="AD23" i="3"/>
  <c r="AE23" i="3"/>
  <c r="AF23" i="3"/>
  <c r="AG23" i="3"/>
  <c r="AH23" i="3"/>
  <c r="AI23" i="3"/>
  <c r="AJ23" i="3"/>
  <c r="AD24" i="3"/>
  <c r="AE24" i="3"/>
  <c r="AF24" i="3"/>
  <c r="AG24" i="3"/>
  <c r="AH24" i="3"/>
  <c r="AI24" i="3"/>
  <c r="AJ24" i="3"/>
  <c r="AD25" i="3"/>
  <c r="AE25" i="3"/>
  <c r="AF25" i="3"/>
  <c r="AG25" i="3"/>
  <c r="AH25" i="3"/>
  <c r="AI25" i="3"/>
  <c r="AJ25" i="3"/>
  <c r="AD26" i="3"/>
  <c r="AE26" i="3"/>
  <c r="AF26" i="3"/>
  <c r="AG26" i="3"/>
  <c r="AH26" i="3"/>
  <c r="AI26" i="3"/>
  <c r="AJ26" i="3"/>
  <c r="AD27" i="3"/>
  <c r="AE27" i="3"/>
  <c r="AF27" i="3"/>
  <c r="AG27" i="3"/>
  <c r="AH27" i="3"/>
  <c r="AI27" i="3"/>
  <c r="AJ27" i="3"/>
  <c r="AD28" i="3"/>
  <c r="AE28" i="3"/>
  <c r="AF28" i="3"/>
  <c r="AG28" i="3"/>
  <c r="AH28" i="3"/>
  <c r="AI28" i="3"/>
  <c r="AJ28" i="3"/>
  <c r="AD29" i="3"/>
  <c r="AE29" i="3"/>
  <c r="AF29" i="3"/>
  <c r="AG29" i="3"/>
  <c r="AH29" i="3"/>
  <c r="AI29" i="3"/>
  <c r="AJ29" i="3"/>
  <c r="AD30" i="3"/>
  <c r="AE30" i="3"/>
  <c r="AF30" i="3"/>
  <c r="AG30" i="3"/>
  <c r="AH30" i="3"/>
  <c r="AI30" i="3"/>
  <c r="AJ30" i="3"/>
  <c r="AD31" i="3"/>
  <c r="AE31" i="3"/>
  <c r="AF31" i="3"/>
  <c r="AG31" i="3"/>
  <c r="AH31" i="3"/>
  <c r="AI31" i="3"/>
  <c r="AJ31" i="3"/>
  <c r="AD32" i="3"/>
  <c r="AE32" i="3"/>
  <c r="AF32" i="3"/>
  <c r="AG32" i="3"/>
  <c r="AH32" i="3"/>
  <c r="AI32" i="3"/>
  <c r="AJ32" i="3"/>
  <c r="AD33" i="3"/>
  <c r="AE33" i="3"/>
  <c r="AF33" i="3"/>
  <c r="AG33" i="3"/>
  <c r="AH33" i="3"/>
  <c r="AI33" i="3"/>
  <c r="AJ33" i="3"/>
  <c r="AD34" i="3"/>
  <c r="AE34" i="3"/>
  <c r="AF34" i="3"/>
  <c r="AG34" i="3"/>
  <c r="AH34" i="3"/>
  <c r="AI34" i="3"/>
  <c r="AJ34" i="3"/>
  <c r="AD35" i="3"/>
  <c r="AE35" i="3"/>
  <c r="AF35" i="3"/>
  <c r="AG35" i="3"/>
  <c r="AH35" i="3"/>
  <c r="AI35" i="3"/>
  <c r="AJ35" i="3"/>
  <c r="AD36" i="3"/>
  <c r="AE36" i="3"/>
  <c r="AF36" i="3"/>
  <c r="AG36" i="3"/>
  <c r="AH36" i="3"/>
  <c r="AI36" i="3"/>
  <c r="AJ36" i="3"/>
  <c r="AD37" i="3"/>
  <c r="AE37" i="3"/>
  <c r="AF37" i="3"/>
  <c r="AG37" i="3"/>
  <c r="AH37" i="3"/>
  <c r="AI37" i="3"/>
  <c r="AJ37" i="3"/>
  <c r="AD38" i="3"/>
  <c r="AE38" i="3"/>
  <c r="AF38" i="3"/>
  <c r="AG38" i="3"/>
  <c r="AH38" i="3"/>
  <c r="AI38" i="3"/>
  <c r="AJ38" i="3"/>
  <c r="AD39" i="3"/>
  <c r="AE39" i="3"/>
  <c r="AF39" i="3"/>
  <c r="AG39" i="3"/>
  <c r="AH39" i="3"/>
  <c r="AI39" i="3"/>
  <c r="AJ39" i="3"/>
  <c r="AD40" i="3"/>
  <c r="AE40" i="3"/>
  <c r="AF40" i="3"/>
  <c r="AG40" i="3"/>
  <c r="AH40" i="3"/>
  <c r="AI40" i="3"/>
  <c r="AJ40" i="3"/>
  <c r="AD41" i="3"/>
  <c r="AE41" i="3"/>
  <c r="AF41" i="3"/>
  <c r="AG41" i="3"/>
  <c r="AH41" i="3"/>
  <c r="AI41" i="3"/>
  <c r="AJ41" i="3"/>
  <c r="AD42" i="3"/>
  <c r="AE42" i="3"/>
  <c r="AF42" i="3"/>
  <c r="AG42" i="3"/>
  <c r="AH42" i="3"/>
  <c r="AI42" i="3"/>
  <c r="AJ42" i="3"/>
  <c r="AD43" i="3"/>
  <c r="AE43" i="3"/>
  <c r="AF43" i="3"/>
  <c r="AG43" i="3"/>
  <c r="AH43" i="3"/>
  <c r="AI43" i="3"/>
  <c r="AJ43" i="3"/>
  <c r="AD44" i="3"/>
  <c r="AE44" i="3"/>
  <c r="AF44" i="3"/>
  <c r="AG44" i="3"/>
  <c r="AH44" i="3"/>
  <c r="AI44" i="3"/>
  <c r="AJ44" i="3"/>
  <c r="AD45" i="3"/>
  <c r="AE45" i="3"/>
  <c r="AF45" i="3"/>
  <c r="AG45" i="3"/>
  <c r="AH45" i="3"/>
  <c r="AI45" i="3"/>
  <c r="AJ45" i="3"/>
  <c r="AD46" i="3"/>
  <c r="AE46" i="3"/>
  <c r="AF46" i="3"/>
  <c r="AG46" i="3"/>
  <c r="AH46" i="3"/>
  <c r="AI46" i="3"/>
  <c r="AJ46" i="3"/>
  <c r="AD47" i="3"/>
  <c r="AE47" i="3"/>
  <c r="AF47" i="3"/>
  <c r="AG47" i="3"/>
  <c r="AH47" i="3"/>
  <c r="AI47" i="3"/>
  <c r="AJ47" i="3"/>
  <c r="AD48" i="3"/>
  <c r="AE48" i="3"/>
  <c r="AF48" i="3"/>
  <c r="AG48" i="3"/>
  <c r="AH48" i="3"/>
  <c r="AI48" i="3"/>
  <c r="AJ48" i="3"/>
  <c r="AD49" i="3"/>
  <c r="AE49" i="3"/>
  <c r="AF49" i="3"/>
  <c r="AG49" i="3"/>
  <c r="AH49" i="3"/>
  <c r="AI49" i="3"/>
  <c r="AJ49" i="3"/>
  <c r="AD50" i="3"/>
  <c r="AE50" i="3"/>
  <c r="AF50" i="3"/>
  <c r="AG50" i="3"/>
  <c r="AH50" i="3"/>
  <c r="AI50" i="3"/>
  <c r="AJ50" i="3"/>
  <c r="AD51" i="3"/>
  <c r="AE51" i="3"/>
  <c r="AF51" i="3"/>
  <c r="AG51" i="3"/>
  <c r="AH51" i="3"/>
  <c r="AI51" i="3"/>
  <c r="AJ51" i="3"/>
  <c r="AD52" i="3"/>
  <c r="AE52" i="3"/>
  <c r="AF52" i="3"/>
  <c r="AG52" i="3"/>
  <c r="AH52" i="3"/>
  <c r="AI52" i="3"/>
  <c r="AJ52" i="3"/>
  <c r="AD53" i="3"/>
  <c r="AE53" i="3"/>
  <c r="AF53" i="3"/>
  <c r="AG53" i="3"/>
  <c r="AH53" i="3"/>
  <c r="AI53" i="3"/>
  <c r="AJ53" i="3"/>
  <c r="AD54" i="3"/>
  <c r="AE54" i="3"/>
  <c r="AF54" i="3"/>
  <c r="AG54" i="3"/>
  <c r="AH54" i="3"/>
  <c r="AI54" i="3"/>
  <c r="AJ54" i="3"/>
  <c r="AD55" i="3"/>
  <c r="AE55" i="3"/>
  <c r="AF55" i="3"/>
  <c r="AG55" i="3"/>
  <c r="AH55" i="3"/>
  <c r="AI55" i="3"/>
  <c r="AJ55" i="3"/>
  <c r="AD56" i="3"/>
  <c r="AE56" i="3"/>
  <c r="AF56" i="3"/>
  <c r="AG56" i="3"/>
  <c r="AH56" i="3"/>
  <c r="AI56" i="3"/>
  <c r="AJ56" i="3"/>
  <c r="AD57" i="3"/>
  <c r="AE57" i="3"/>
  <c r="AF57" i="3"/>
  <c r="AG57" i="3"/>
  <c r="AH57" i="3"/>
  <c r="AI57" i="3"/>
  <c r="AJ57" i="3"/>
  <c r="AD58" i="3"/>
  <c r="AE58" i="3"/>
  <c r="AF58" i="3"/>
  <c r="AG58" i="3"/>
  <c r="AH58" i="3"/>
  <c r="AI58" i="3"/>
  <c r="AJ58" i="3"/>
  <c r="AD59" i="3"/>
  <c r="AE59" i="3"/>
  <c r="AF59" i="3"/>
  <c r="AG59" i="3"/>
  <c r="AH59" i="3"/>
  <c r="AI59" i="3"/>
  <c r="AJ59" i="3"/>
  <c r="AD60" i="3"/>
  <c r="AE60" i="3"/>
  <c r="AF60" i="3"/>
  <c r="AG60" i="3"/>
  <c r="AH60" i="3"/>
  <c r="AI60" i="3"/>
  <c r="AJ60" i="3"/>
  <c r="AD61" i="3"/>
  <c r="AE61" i="3"/>
  <c r="AF61" i="3"/>
  <c r="AG61" i="3"/>
  <c r="AH61" i="3"/>
  <c r="AI61" i="3"/>
  <c r="AJ61" i="3"/>
  <c r="AE3" i="3"/>
  <c r="AF3" i="3"/>
  <c r="AG3" i="3"/>
  <c r="AH3" i="3"/>
  <c r="AI3" i="3"/>
  <c r="AJ3" i="3"/>
  <c r="U4" i="3"/>
  <c r="V4" i="3"/>
  <c r="W4" i="3"/>
  <c r="X4" i="3"/>
  <c r="Y4" i="3"/>
  <c r="Z4" i="3"/>
  <c r="AA4" i="3"/>
  <c r="U5" i="3"/>
  <c r="V5" i="3"/>
  <c r="W5" i="3"/>
  <c r="X5" i="3"/>
  <c r="Y5" i="3"/>
  <c r="Z5" i="3"/>
  <c r="AA5" i="3"/>
  <c r="U6" i="3"/>
  <c r="V6" i="3"/>
  <c r="W6" i="3"/>
  <c r="X6" i="3"/>
  <c r="Y6" i="3"/>
  <c r="Z6" i="3"/>
  <c r="AA6" i="3"/>
  <c r="U7" i="3"/>
  <c r="V7" i="3"/>
  <c r="W7" i="3"/>
  <c r="X7" i="3"/>
  <c r="Y7" i="3"/>
  <c r="Z7" i="3"/>
  <c r="AA7" i="3"/>
  <c r="U8" i="3"/>
  <c r="V8" i="3"/>
  <c r="W8" i="3"/>
  <c r="X8" i="3"/>
  <c r="Y8" i="3"/>
  <c r="Z8" i="3"/>
  <c r="AA8" i="3"/>
  <c r="U9" i="3"/>
  <c r="V9" i="3"/>
  <c r="W9" i="3"/>
  <c r="X9" i="3"/>
  <c r="Y9" i="3"/>
  <c r="Z9" i="3"/>
  <c r="AA9" i="3"/>
  <c r="U10" i="3"/>
  <c r="V10" i="3"/>
  <c r="W10" i="3"/>
  <c r="X10" i="3"/>
  <c r="Y10" i="3"/>
  <c r="Z10" i="3"/>
  <c r="AA10" i="3"/>
  <c r="U11" i="3"/>
  <c r="V11" i="3"/>
  <c r="W11" i="3"/>
  <c r="X11" i="3"/>
  <c r="Y11" i="3"/>
  <c r="Z11" i="3"/>
  <c r="AA11" i="3"/>
  <c r="U12" i="3"/>
  <c r="V12" i="3"/>
  <c r="W12" i="3"/>
  <c r="X12" i="3"/>
  <c r="Y12" i="3"/>
  <c r="Z12" i="3"/>
  <c r="AA12" i="3"/>
  <c r="U13" i="3"/>
  <c r="V13" i="3"/>
  <c r="W13" i="3"/>
  <c r="X13" i="3"/>
  <c r="Y13" i="3"/>
  <c r="Z13" i="3"/>
  <c r="AA13" i="3"/>
  <c r="U14" i="3"/>
  <c r="V14" i="3"/>
  <c r="W14" i="3"/>
  <c r="X14" i="3"/>
  <c r="Y14" i="3"/>
  <c r="Z14" i="3"/>
  <c r="AA14" i="3"/>
  <c r="U15" i="3"/>
  <c r="V15" i="3"/>
  <c r="W15" i="3"/>
  <c r="X15" i="3"/>
  <c r="Y15" i="3"/>
  <c r="Z15" i="3"/>
  <c r="AA15" i="3"/>
  <c r="U16" i="3"/>
  <c r="V16" i="3"/>
  <c r="W16" i="3"/>
  <c r="X16" i="3"/>
  <c r="Y16" i="3"/>
  <c r="Z16" i="3"/>
  <c r="AA16" i="3"/>
  <c r="U17" i="3"/>
  <c r="V17" i="3"/>
  <c r="W17" i="3"/>
  <c r="X17" i="3"/>
  <c r="Y17" i="3"/>
  <c r="Z17" i="3"/>
  <c r="AA17" i="3"/>
  <c r="U18" i="3"/>
  <c r="V18" i="3"/>
  <c r="W18" i="3"/>
  <c r="X18" i="3"/>
  <c r="Y18" i="3"/>
  <c r="Z18" i="3"/>
  <c r="AA18" i="3"/>
  <c r="U19" i="3"/>
  <c r="V19" i="3"/>
  <c r="W19" i="3"/>
  <c r="X19" i="3"/>
  <c r="Y19" i="3"/>
  <c r="Z19" i="3"/>
  <c r="AA19" i="3"/>
  <c r="U20" i="3"/>
  <c r="V20" i="3"/>
  <c r="W20" i="3"/>
  <c r="X20" i="3"/>
  <c r="Y20" i="3"/>
  <c r="Z20" i="3"/>
  <c r="AA20" i="3"/>
  <c r="U21" i="3"/>
  <c r="V21" i="3"/>
  <c r="W21" i="3"/>
  <c r="X21" i="3"/>
  <c r="Y21" i="3"/>
  <c r="Z21" i="3"/>
  <c r="AA21" i="3"/>
  <c r="U22" i="3"/>
  <c r="V22" i="3"/>
  <c r="W22" i="3"/>
  <c r="X22" i="3"/>
  <c r="Y22" i="3"/>
  <c r="Z22" i="3"/>
  <c r="AA22" i="3"/>
  <c r="U23" i="3"/>
  <c r="V23" i="3"/>
  <c r="W23" i="3"/>
  <c r="X23" i="3"/>
  <c r="Y23" i="3"/>
  <c r="Z23" i="3"/>
  <c r="AA23" i="3"/>
  <c r="U24" i="3"/>
  <c r="V24" i="3"/>
  <c r="W24" i="3"/>
  <c r="X24" i="3"/>
  <c r="Y24" i="3"/>
  <c r="Z24" i="3"/>
  <c r="AA24" i="3"/>
  <c r="U25" i="3"/>
  <c r="V25" i="3"/>
  <c r="W25" i="3"/>
  <c r="X25" i="3"/>
  <c r="Y25" i="3"/>
  <c r="Z25" i="3"/>
  <c r="AA25" i="3"/>
  <c r="U26" i="3"/>
  <c r="V26" i="3"/>
  <c r="W26" i="3"/>
  <c r="X26" i="3"/>
  <c r="Y26" i="3"/>
  <c r="Z26" i="3"/>
  <c r="AA26" i="3"/>
  <c r="U27" i="3"/>
  <c r="V27" i="3"/>
  <c r="W27" i="3"/>
  <c r="X27" i="3"/>
  <c r="Y27" i="3"/>
  <c r="Z27" i="3"/>
  <c r="AA27" i="3"/>
  <c r="U28" i="3"/>
  <c r="V28" i="3"/>
  <c r="W28" i="3"/>
  <c r="X28" i="3"/>
  <c r="Y28" i="3"/>
  <c r="Z28" i="3"/>
  <c r="AA28" i="3"/>
  <c r="U29" i="3"/>
  <c r="V29" i="3"/>
  <c r="W29" i="3"/>
  <c r="X29" i="3"/>
  <c r="Y29" i="3"/>
  <c r="Z29" i="3"/>
  <c r="AA29" i="3"/>
  <c r="U30" i="3"/>
  <c r="V30" i="3"/>
  <c r="W30" i="3"/>
  <c r="X30" i="3"/>
  <c r="Y30" i="3"/>
  <c r="Z30" i="3"/>
  <c r="AA30" i="3"/>
  <c r="U31" i="3"/>
  <c r="V31" i="3"/>
  <c r="W31" i="3"/>
  <c r="X31" i="3"/>
  <c r="Y31" i="3"/>
  <c r="Z31" i="3"/>
  <c r="AA31" i="3"/>
  <c r="U32" i="3"/>
  <c r="V32" i="3"/>
  <c r="W32" i="3"/>
  <c r="X32" i="3"/>
  <c r="Y32" i="3"/>
  <c r="Z32" i="3"/>
  <c r="AA32" i="3"/>
  <c r="U33" i="3"/>
  <c r="V33" i="3"/>
  <c r="W33" i="3"/>
  <c r="X33" i="3"/>
  <c r="Y33" i="3"/>
  <c r="Z33" i="3"/>
  <c r="AA33" i="3"/>
  <c r="U34" i="3"/>
  <c r="V34" i="3"/>
  <c r="W34" i="3"/>
  <c r="X34" i="3"/>
  <c r="Y34" i="3"/>
  <c r="Z34" i="3"/>
  <c r="AA34" i="3"/>
  <c r="U35" i="3"/>
  <c r="V35" i="3"/>
  <c r="W35" i="3"/>
  <c r="X35" i="3"/>
  <c r="Y35" i="3"/>
  <c r="Z35" i="3"/>
  <c r="AA35" i="3"/>
  <c r="U36" i="3"/>
  <c r="V36" i="3"/>
  <c r="W36" i="3"/>
  <c r="X36" i="3"/>
  <c r="Y36" i="3"/>
  <c r="Z36" i="3"/>
  <c r="AA36" i="3"/>
  <c r="U37" i="3"/>
  <c r="V37" i="3"/>
  <c r="W37" i="3"/>
  <c r="X37" i="3"/>
  <c r="Y37" i="3"/>
  <c r="Z37" i="3"/>
  <c r="AA37" i="3"/>
  <c r="U38" i="3"/>
  <c r="V38" i="3"/>
  <c r="W38" i="3"/>
  <c r="X38" i="3"/>
  <c r="Y38" i="3"/>
  <c r="Z38" i="3"/>
  <c r="AA38" i="3"/>
  <c r="U39" i="3"/>
  <c r="V39" i="3"/>
  <c r="W39" i="3"/>
  <c r="X39" i="3"/>
  <c r="Y39" i="3"/>
  <c r="Z39" i="3"/>
  <c r="AA39" i="3"/>
  <c r="U40" i="3"/>
  <c r="V40" i="3"/>
  <c r="W40" i="3"/>
  <c r="X40" i="3"/>
  <c r="Y40" i="3"/>
  <c r="Z40" i="3"/>
  <c r="AA40" i="3"/>
  <c r="U41" i="3"/>
  <c r="V41" i="3"/>
  <c r="W41" i="3"/>
  <c r="X41" i="3"/>
  <c r="Y41" i="3"/>
  <c r="Z41" i="3"/>
  <c r="AA41" i="3"/>
  <c r="U42" i="3"/>
  <c r="V42" i="3"/>
  <c r="W42" i="3"/>
  <c r="X42" i="3"/>
  <c r="Y42" i="3"/>
  <c r="Z42" i="3"/>
  <c r="AA42" i="3"/>
  <c r="U43" i="3"/>
  <c r="V43" i="3"/>
  <c r="W43" i="3"/>
  <c r="X43" i="3"/>
  <c r="Y43" i="3"/>
  <c r="Z43" i="3"/>
  <c r="AA43" i="3"/>
  <c r="U44" i="3"/>
  <c r="V44" i="3"/>
  <c r="W44" i="3"/>
  <c r="X44" i="3"/>
  <c r="Y44" i="3"/>
  <c r="Z44" i="3"/>
  <c r="AA44" i="3"/>
  <c r="U45" i="3"/>
  <c r="V45" i="3"/>
  <c r="W45" i="3"/>
  <c r="X45" i="3"/>
  <c r="Y45" i="3"/>
  <c r="Z45" i="3"/>
  <c r="AA45" i="3"/>
  <c r="U46" i="3"/>
  <c r="V46" i="3"/>
  <c r="W46" i="3"/>
  <c r="X46" i="3"/>
  <c r="Y46" i="3"/>
  <c r="Z46" i="3"/>
  <c r="AA46" i="3"/>
  <c r="U47" i="3"/>
  <c r="V47" i="3"/>
  <c r="W47" i="3"/>
  <c r="X47" i="3"/>
  <c r="Y47" i="3"/>
  <c r="Z47" i="3"/>
  <c r="AA47" i="3"/>
  <c r="U48" i="3"/>
  <c r="V48" i="3"/>
  <c r="W48" i="3"/>
  <c r="X48" i="3"/>
  <c r="Y48" i="3"/>
  <c r="Z48" i="3"/>
  <c r="AA48" i="3"/>
  <c r="U49" i="3"/>
  <c r="V49" i="3"/>
  <c r="W49" i="3"/>
  <c r="X49" i="3"/>
  <c r="Y49" i="3"/>
  <c r="Z49" i="3"/>
  <c r="AA49" i="3"/>
  <c r="U50" i="3"/>
  <c r="V50" i="3"/>
  <c r="W50" i="3"/>
  <c r="X50" i="3"/>
  <c r="Y50" i="3"/>
  <c r="Z50" i="3"/>
  <c r="AA50" i="3"/>
  <c r="U51" i="3"/>
  <c r="V51" i="3"/>
  <c r="W51" i="3"/>
  <c r="X51" i="3"/>
  <c r="Y51" i="3"/>
  <c r="Z51" i="3"/>
  <c r="AA51" i="3"/>
  <c r="U52" i="3"/>
  <c r="V52" i="3"/>
  <c r="W52" i="3"/>
  <c r="X52" i="3"/>
  <c r="Y52" i="3"/>
  <c r="Z52" i="3"/>
  <c r="AA52" i="3"/>
  <c r="U53" i="3"/>
  <c r="V53" i="3"/>
  <c r="W53" i="3"/>
  <c r="X53" i="3"/>
  <c r="Y53" i="3"/>
  <c r="Z53" i="3"/>
  <c r="AA53" i="3"/>
  <c r="U54" i="3"/>
  <c r="V54" i="3"/>
  <c r="W54" i="3"/>
  <c r="X54" i="3"/>
  <c r="Y54" i="3"/>
  <c r="Z54" i="3"/>
  <c r="AA54" i="3"/>
  <c r="U55" i="3"/>
  <c r="V55" i="3"/>
  <c r="W55" i="3"/>
  <c r="X55" i="3"/>
  <c r="Y55" i="3"/>
  <c r="Z55" i="3"/>
  <c r="AA55" i="3"/>
  <c r="U56" i="3"/>
  <c r="V56" i="3"/>
  <c r="W56" i="3"/>
  <c r="X56" i="3"/>
  <c r="Y56" i="3"/>
  <c r="Z56" i="3"/>
  <c r="AA56" i="3"/>
  <c r="U57" i="3"/>
  <c r="V57" i="3"/>
  <c r="W57" i="3"/>
  <c r="X57" i="3"/>
  <c r="Y57" i="3"/>
  <c r="Z57" i="3"/>
  <c r="AA57" i="3"/>
  <c r="U58" i="3"/>
  <c r="V58" i="3"/>
  <c r="W58" i="3"/>
  <c r="X58" i="3"/>
  <c r="Y58" i="3"/>
  <c r="Z58" i="3"/>
  <c r="AA58" i="3"/>
  <c r="U59" i="3"/>
  <c r="V59" i="3"/>
  <c r="W59" i="3"/>
  <c r="X59" i="3"/>
  <c r="Y59" i="3"/>
  <c r="Z59" i="3"/>
  <c r="AA59" i="3"/>
  <c r="U60" i="3"/>
  <c r="V60" i="3"/>
  <c r="W60" i="3"/>
  <c r="X60" i="3"/>
  <c r="Y60" i="3"/>
  <c r="Z60" i="3"/>
  <c r="AA60" i="3"/>
  <c r="U61" i="3"/>
  <c r="V61" i="3"/>
  <c r="W61" i="3"/>
  <c r="X61" i="3"/>
  <c r="Y61" i="3"/>
  <c r="Z61" i="3"/>
  <c r="AA61" i="3"/>
  <c r="V3" i="3"/>
  <c r="W3" i="3"/>
  <c r="X3" i="3"/>
  <c r="Y3" i="3"/>
  <c r="Z3" i="3"/>
  <c r="AA3" i="3"/>
  <c r="U3" i="3"/>
  <c r="L4" i="3"/>
  <c r="M4" i="3"/>
  <c r="N4" i="3"/>
  <c r="O4" i="3"/>
  <c r="P4" i="3"/>
  <c r="Q4" i="3"/>
  <c r="R4" i="3"/>
  <c r="L5" i="3"/>
  <c r="M5" i="3"/>
  <c r="N5" i="3"/>
  <c r="O5" i="3"/>
  <c r="P5" i="3"/>
  <c r="Q5" i="3"/>
  <c r="R5" i="3"/>
  <c r="L6" i="3"/>
  <c r="M6" i="3"/>
  <c r="N6" i="3"/>
  <c r="O6" i="3"/>
  <c r="P6" i="3"/>
  <c r="Q6" i="3"/>
  <c r="R6" i="3"/>
  <c r="L7" i="3"/>
  <c r="M7" i="3"/>
  <c r="N7" i="3"/>
  <c r="O7" i="3"/>
  <c r="P7" i="3"/>
  <c r="Q7" i="3"/>
  <c r="R7" i="3"/>
  <c r="L8" i="3"/>
  <c r="M8" i="3"/>
  <c r="N8" i="3"/>
  <c r="O8" i="3"/>
  <c r="P8" i="3"/>
  <c r="Q8" i="3"/>
  <c r="R8" i="3"/>
  <c r="L9" i="3"/>
  <c r="M9" i="3"/>
  <c r="N9" i="3"/>
  <c r="O9" i="3"/>
  <c r="P9" i="3"/>
  <c r="Q9" i="3"/>
  <c r="R9" i="3"/>
  <c r="L10" i="3"/>
  <c r="M10" i="3"/>
  <c r="N10" i="3"/>
  <c r="O10" i="3"/>
  <c r="P10" i="3"/>
  <c r="Q10" i="3"/>
  <c r="R10" i="3"/>
  <c r="L11" i="3"/>
  <c r="M11" i="3"/>
  <c r="N11" i="3"/>
  <c r="O11" i="3"/>
  <c r="P11" i="3"/>
  <c r="Q11" i="3"/>
  <c r="R11" i="3"/>
  <c r="L12" i="3"/>
  <c r="M12" i="3"/>
  <c r="N12" i="3"/>
  <c r="O12" i="3"/>
  <c r="P12" i="3"/>
  <c r="Q12" i="3"/>
  <c r="R12" i="3"/>
  <c r="L13" i="3"/>
  <c r="M13" i="3"/>
  <c r="N13" i="3"/>
  <c r="O13" i="3"/>
  <c r="P13" i="3"/>
  <c r="Q13" i="3"/>
  <c r="R13" i="3"/>
  <c r="L14" i="3"/>
  <c r="M14" i="3"/>
  <c r="N14" i="3"/>
  <c r="O14" i="3"/>
  <c r="P14" i="3"/>
  <c r="Q14" i="3"/>
  <c r="R14" i="3"/>
  <c r="L15" i="3"/>
  <c r="M15" i="3"/>
  <c r="N15" i="3"/>
  <c r="O15" i="3"/>
  <c r="P15" i="3"/>
  <c r="Q15" i="3"/>
  <c r="R15" i="3"/>
  <c r="L16" i="3"/>
  <c r="M16" i="3"/>
  <c r="N16" i="3"/>
  <c r="O16" i="3"/>
  <c r="P16" i="3"/>
  <c r="Q16" i="3"/>
  <c r="R16" i="3"/>
  <c r="L17" i="3"/>
  <c r="M17" i="3"/>
  <c r="N17" i="3"/>
  <c r="O17" i="3"/>
  <c r="P17" i="3"/>
  <c r="Q17" i="3"/>
  <c r="R17" i="3"/>
  <c r="L18" i="3"/>
  <c r="M18" i="3"/>
  <c r="N18" i="3"/>
  <c r="O18" i="3"/>
  <c r="P18" i="3"/>
  <c r="Q18" i="3"/>
  <c r="R18" i="3"/>
  <c r="L19" i="3"/>
  <c r="M19" i="3"/>
  <c r="N19" i="3"/>
  <c r="O19" i="3"/>
  <c r="P19" i="3"/>
  <c r="Q19" i="3"/>
  <c r="R19" i="3"/>
  <c r="L20" i="3"/>
  <c r="M20" i="3"/>
  <c r="N20" i="3"/>
  <c r="O20" i="3"/>
  <c r="P20" i="3"/>
  <c r="Q20" i="3"/>
  <c r="R20" i="3"/>
  <c r="L21" i="3"/>
  <c r="M21" i="3"/>
  <c r="N21" i="3"/>
  <c r="O21" i="3"/>
  <c r="P21" i="3"/>
  <c r="Q21" i="3"/>
  <c r="R21" i="3"/>
  <c r="L22" i="3"/>
  <c r="M22" i="3"/>
  <c r="N22" i="3"/>
  <c r="O22" i="3"/>
  <c r="P22" i="3"/>
  <c r="Q22" i="3"/>
  <c r="R22" i="3"/>
  <c r="L23" i="3"/>
  <c r="M23" i="3"/>
  <c r="N23" i="3"/>
  <c r="O23" i="3"/>
  <c r="P23" i="3"/>
  <c r="Q23" i="3"/>
  <c r="R23" i="3"/>
  <c r="L24" i="3"/>
  <c r="M24" i="3"/>
  <c r="N24" i="3"/>
  <c r="O24" i="3"/>
  <c r="P24" i="3"/>
  <c r="Q24" i="3"/>
  <c r="R24" i="3"/>
  <c r="L25" i="3"/>
  <c r="M25" i="3"/>
  <c r="N25" i="3"/>
  <c r="O25" i="3"/>
  <c r="P25" i="3"/>
  <c r="Q25" i="3"/>
  <c r="R25" i="3"/>
  <c r="L26" i="3"/>
  <c r="M26" i="3"/>
  <c r="N26" i="3"/>
  <c r="O26" i="3"/>
  <c r="P26" i="3"/>
  <c r="Q26" i="3"/>
  <c r="R26" i="3"/>
  <c r="L27" i="3"/>
  <c r="M27" i="3"/>
  <c r="N27" i="3"/>
  <c r="O27" i="3"/>
  <c r="P27" i="3"/>
  <c r="Q27" i="3"/>
  <c r="R27" i="3"/>
  <c r="L28" i="3"/>
  <c r="M28" i="3"/>
  <c r="N28" i="3"/>
  <c r="O28" i="3"/>
  <c r="P28" i="3"/>
  <c r="Q28" i="3"/>
  <c r="R28" i="3"/>
  <c r="L29" i="3"/>
  <c r="M29" i="3"/>
  <c r="N29" i="3"/>
  <c r="O29" i="3"/>
  <c r="P29" i="3"/>
  <c r="Q29" i="3"/>
  <c r="R29" i="3"/>
  <c r="L30" i="3"/>
  <c r="M30" i="3"/>
  <c r="N30" i="3"/>
  <c r="O30" i="3"/>
  <c r="P30" i="3"/>
  <c r="Q30" i="3"/>
  <c r="R30" i="3"/>
  <c r="L31" i="3"/>
  <c r="M31" i="3"/>
  <c r="N31" i="3"/>
  <c r="O31" i="3"/>
  <c r="P31" i="3"/>
  <c r="Q31" i="3"/>
  <c r="R31" i="3"/>
  <c r="L32" i="3"/>
  <c r="M32" i="3"/>
  <c r="N32" i="3"/>
  <c r="O32" i="3"/>
  <c r="P32" i="3"/>
  <c r="Q32" i="3"/>
  <c r="R32" i="3"/>
  <c r="L33" i="3"/>
  <c r="M33" i="3"/>
  <c r="N33" i="3"/>
  <c r="O33" i="3"/>
  <c r="P33" i="3"/>
  <c r="Q33" i="3"/>
  <c r="R33" i="3"/>
  <c r="L34" i="3"/>
  <c r="M34" i="3"/>
  <c r="N34" i="3"/>
  <c r="O34" i="3"/>
  <c r="P34" i="3"/>
  <c r="Q34" i="3"/>
  <c r="R34" i="3"/>
  <c r="L35" i="3"/>
  <c r="M35" i="3"/>
  <c r="N35" i="3"/>
  <c r="O35" i="3"/>
  <c r="P35" i="3"/>
  <c r="Q35" i="3"/>
  <c r="R35" i="3"/>
  <c r="L36" i="3"/>
  <c r="M36" i="3"/>
  <c r="N36" i="3"/>
  <c r="O36" i="3"/>
  <c r="P36" i="3"/>
  <c r="Q36" i="3"/>
  <c r="R36" i="3"/>
  <c r="L37" i="3"/>
  <c r="M37" i="3"/>
  <c r="N37" i="3"/>
  <c r="O37" i="3"/>
  <c r="P37" i="3"/>
  <c r="Q37" i="3"/>
  <c r="R37" i="3"/>
  <c r="L38" i="3"/>
  <c r="M38" i="3"/>
  <c r="N38" i="3"/>
  <c r="O38" i="3"/>
  <c r="P38" i="3"/>
  <c r="Q38" i="3"/>
  <c r="R38" i="3"/>
  <c r="L39" i="3"/>
  <c r="M39" i="3"/>
  <c r="N39" i="3"/>
  <c r="O39" i="3"/>
  <c r="P39" i="3"/>
  <c r="Q39" i="3"/>
  <c r="R39" i="3"/>
  <c r="L40" i="3"/>
  <c r="M40" i="3"/>
  <c r="N40" i="3"/>
  <c r="O40" i="3"/>
  <c r="P40" i="3"/>
  <c r="Q40" i="3"/>
  <c r="R40" i="3"/>
  <c r="L41" i="3"/>
  <c r="M41" i="3"/>
  <c r="N41" i="3"/>
  <c r="O41" i="3"/>
  <c r="P41" i="3"/>
  <c r="Q41" i="3"/>
  <c r="R41" i="3"/>
  <c r="L42" i="3"/>
  <c r="M42" i="3"/>
  <c r="N42" i="3"/>
  <c r="O42" i="3"/>
  <c r="P42" i="3"/>
  <c r="Q42" i="3"/>
  <c r="R42" i="3"/>
  <c r="L43" i="3"/>
  <c r="M43" i="3"/>
  <c r="N43" i="3"/>
  <c r="O43" i="3"/>
  <c r="P43" i="3"/>
  <c r="Q43" i="3"/>
  <c r="R43" i="3"/>
  <c r="L44" i="3"/>
  <c r="M44" i="3"/>
  <c r="N44" i="3"/>
  <c r="O44" i="3"/>
  <c r="P44" i="3"/>
  <c r="Q44" i="3"/>
  <c r="R44" i="3"/>
  <c r="L45" i="3"/>
  <c r="M45" i="3"/>
  <c r="N45" i="3"/>
  <c r="O45" i="3"/>
  <c r="P45" i="3"/>
  <c r="Q45" i="3"/>
  <c r="R45" i="3"/>
  <c r="L46" i="3"/>
  <c r="M46" i="3"/>
  <c r="N46" i="3"/>
  <c r="O46" i="3"/>
  <c r="P46" i="3"/>
  <c r="Q46" i="3"/>
  <c r="R46" i="3"/>
  <c r="L47" i="3"/>
  <c r="M47" i="3"/>
  <c r="N47" i="3"/>
  <c r="O47" i="3"/>
  <c r="P47" i="3"/>
  <c r="Q47" i="3"/>
  <c r="R47" i="3"/>
  <c r="L48" i="3"/>
  <c r="M48" i="3"/>
  <c r="N48" i="3"/>
  <c r="O48" i="3"/>
  <c r="P48" i="3"/>
  <c r="Q48" i="3"/>
  <c r="R48" i="3"/>
  <c r="L49" i="3"/>
  <c r="M49" i="3"/>
  <c r="N49" i="3"/>
  <c r="O49" i="3"/>
  <c r="P49" i="3"/>
  <c r="Q49" i="3"/>
  <c r="R49" i="3"/>
  <c r="L50" i="3"/>
  <c r="M50" i="3"/>
  <c r="N50" i="3"/>
  <c r="O50" i="3"/>
  <c r="P50" i="3"/>
  <c r="Q50" i="3"/>
  <c r="R50" i="3"/>
  <c r="L51" i="3"/>
  <c r="M51" i="3"/>
  <c r="N51" i="3"/>
  <c r="O51" i="3"/>
  <c r="P51" i="3"/>
  <c r="Q51" i="3"/>
  <c r="R51" i="3"/>
  <c r="L52" i="3"/>
  <c r="M52" i="3"/>
  <c r="N52" i="3"/>
  <c r="O52" i="3"/>
  <c r="P52" i="3"/>
  <c r="Q52" i="3"/>
  <c r="R52" i="3"/>
  <c r="L53" i="3"/>
  <c r="M53" i="3"/>
  <c r="N53" i="3"/>
  <c r="O53" i="3"/>
  <c r="P53" i="3"/>
  <c r="Q53" i="3"/>
  <c r="R53" i="3"/>
  <c r="L54" i="3"/>
  <c r="M54" i="3"/>
  <c r="N54" i="3"/>
  <c r="O54" i="3"/>
  <c r="P54" i="3"/>
  <c r="Q54" i="3"/>
  <c r="R54" i="3"/>
  <c r="L55" i="3"/>
  <c r="M55" i="3"/>
  <c r="N55" i="3"/>
  <c r="O55" i="3"/>
  <c r="P55" i="3"/>
  <c r="Q55" i="3"/>
  <c r="R55" i="3"/>
  <c r="L56" i="3"/>
  <c r="M56" i="3"/>
  <c r="N56" i="3"/>
  <c r="O56" i="3"/>
  <c r="P56" i="3"/>
  <c r="Q56" i="3"/>
  <c r="R56" i="3"/>
  <c r="L57" i="3"/>
  <c r="M57" i="3"/>
  <c r="N57" i="3"/>
  <c r="O57" i="3"/>
  <c r="P57" i="3"/>
  <c r="Q57" i="3"/>
  <c r="R57" i="3"/>
  <c r="L58" i="3"/>
  <c r="M58" i="3"/>
  <c r="N58" i="3"/>
  <c r="O58" i="3"/>
  <c r="P58" i="3"/>
  <c r="Q58" i="3"/>
  <c r="R58" i="3"/>
  <c r="L59" i="3"/>
  <c r="M59" i="3"/>
  <c r="N59" i="3"/>
  <c r="O59" i="3"/>
  <c r="P59" i="3"/>
  <c r="Q59" i="3"/>
  <c r="R59" i="3"/>
  <c r="L60" i="3"/>
  <c r="M60" i="3"/>
  <c r="N60" i="3"/>
  <c r="O60" i="3"/>
  <c r="P60" i="3"/>
  <c r="Q60" i="3"/>
  <c r="R60" i="3"/>
  <c r="L61" i="3"/>
  <c r="M61" i="3"/>
  <c r="N61" i="3"/>
  <c r="O61" i="3"/>
  <c r="P61" i="3"/>
  <c r="Q61" i="3"/>
  <c r="R61" i="3"/>
  <c r="M3" i="3"/>
  <c r="N3" i="3"/>
  <c r="O3" i="3"/>
  <c r="P3" i="3"/>
  <c r="Q3" i="3"/>
  <c r="R3" i="3"/>
  <c r="H121" i="3"/>
  <c r="G121" i="3"/>
  <c r="F121" i="3"/>
  <c r="E121" i="3"/>
  <c r="D121" i="3"/>
  <c r="C121" i="3"/>
  <c r="B121" i="3"/>
  <c r="H120" i="3"/>
  <c r="G120" i="3"/>
  <c r="F120" i="3"/>
  <c r="E120" i="3"/>
  <c r="D120" i="3"/>
  <c r="C120" i="3"/>
  <c r="B120" i="3"/>
  <c r="H119" i="3"/>
  <c r="G119" i="3"/>
  <c r="F119" i="3"/>
  <c r="E119" i="3"/>
  <c r="D119" i="3"/>
  <c r="C119" i="3"/>
  <c r="B119" i="3"/>
  <c r="H118" i="3"/>
  <c r="G118" i="3"/>
  <c r="F118" i="3"/>
  <c r="E118" i="3"/>
  <c r="D118" i="3"/>
  <c r="C118" i="3"/>
  <c r="B118" i="3"/>
  <c r="H117" i="3"/>
  <c r="G117" i="3"/>
  <c r="F117" i="3"/>
  <c r="E117" i="3"/>
  <c r="D117" i="3"/>
  <c r="C117" i="3"/>
  <c r="B117" i="3"/>
  <c r="H116" i="3"/>
  <c r="G116" i="3"/>
  <c r="F116" i="3"/>
  <c r="E116" i="3"/>
  <c r="D116" i="3"/>
  <c r="C116" i="3"/>
  <c r="B116" i="3"/>
  <c r="H115" i="3"/>
  <c r="G115" i="3"/>
  <c r="F115" i="3"/>
  <c r="E115" i="3"/>
  <c r="D115" i="3"/>
  <c r="C115" i="3"/>
  <c r="B115" i="3"/>
  <c r="H114" i="3"/>
  <c r="G114" i="3"/>
  <c r="F114" i="3"/>
  <c r="E114" i="3"/>
  <c r="D114" i="3"/>
  <c r="C114" i="3"/>
  <c r="B114" i="3"/>
  <c r="H113" i="3"/>
  <c r="G113" i="3"/>
  <c r="F113" i="3"/>
  <c r="E113" i="3"/>
  <c r="D113" i="3"/>
  <c r="C113" i="3"/>
  <c r="B113" i="3"/>
  <c r="H112" i="3"/>
  <c r="G112" i="3"/>
  <c r="F112" i="3"/>
  <c r="E112" i="3"/>
  <c r="D112" i="3"/>
  <c r="C112" i="3"/>
  <c r="B112" i="3"/>
  <c r="H111" i="3"/>
  <c r="G111" i="3"/>
  <c r="F111" i="3"/>
  <c r="E111" i="3"/>
  <c r="D111" i="3"/>
  <c r="C111" i="3"/>
  <c r="B111" i="3"/>
  <c r="H110" i="3"/>
  <c r="G110" i="3"/>
  <c r="F110" i="3"/>
  <c r="E110" i="3"/>
  <c r="D110" i="3"/>
  <c r="C110" i="3"/>
  <c r="B110" i="3"/>
  <c r="H109" i="3"/>
  <c r="G109" i="3"/>
  <c r="F109" i="3"/>
  <c r="E109" i="3"/>
  <c r="D109" i="3"/>
  <c r="C109" i="3"/>
  <c r="B109" i="3"/>
  <c r="H108" i="3"/>
  <c r="G108" i="3"/>
  <c r="F108" i="3"/>
  <c r="E108" i="3"/>
  <c r="D108" i="3"/>
  <c r="C108" i="3"/>
  <c r="B108" i="3"/>
  <c r="H107" i="3"/>
  <c r="G107" i="3"/>
  <c r="F107" i="3"/>
  <c r="E107" i="3"/>
  <c r="D107" i="3"/>
  <c r="C107" i="3"/>
  <c r="B107" i="3"/>
  <c r="H106" i="3"/>
  <c r="G106" i="3"/>
  <c r="F106" i="3"/>
  <c r="E106" i="3"/>
  <c r="D106" i="3"/>
  <c r="C106" i="3"/>
  <c r="B106" i="3"/>
  <c r="H105" i="3"/>
  <c r="G105" i="3"/>
  <c r="F105" i="3"/>
  <c r="E105" i="3"/>
  <c r="D105" i="3"/>
  <c r="C105" i="3"/>
  <c r="B105" i="3"/>
  <c r="H104" i="3"/>
  <c r="G104" i="3"/>
  <c r="F104" i="3"/>
  <c r="E104" i="3"/>
  <c r="D104" i="3"/>
  <c r="C104" i="3"/>
  <c r="B104" i="3"/>
  <c r="H103" i="3"/>
  <c r="G103" i="3"/>
  <c r="F103" i="3"/>
  <c r="E103" i="3"/>
  <c r="D103" i="3"/>
  <c r="C103" i="3"/>
  <c r="B103" i="3"/>
  <c r="H102" i="3"/>
  <c r="G102" i="3"/>
  <c r="F102" i="3"/>
  <c r="E102" i="3"/>
  <c r="D102" i="3"/>
  <c r="C102" i="3"/>
  <c r="B102" i="3"/>
  <c r="H101" i="3"/>
  <c r="G101" i="3"/>
  <c r="F101" i="3"/>
  <c r="E101" i="3"/>
  <c r="D101" i="3"/>
  <c r="C101" i="3"/>
  <c r="B101" i="3"/>
  <c r="H100" i="3"/>
  <c r="G100" i="3"/>
  <c r="F100" i="3"/>
  <c r="E100" i="3"/>
  <c r="D100" i="3"/>
  <c r="C100" i="3"/>
  <c r="B100" i="3"/>
  <c r="H99" i="3"/>
  <c r="G99" i="3"/>
  <c r="F99" i="3"/>
  <c r="E99" i="3"/>
  <c r="D99" i="3"/>
  <c r="C99" i="3"/>
  <c r="B99" i="3"/>
  <c r="H98" i="3"/>
  <c r="G98" i="3"/>
  <c r="F98" i="3"/>
  <c r="E98" i="3"/>
  <c r="D98" i="3"/>
  <c r="C98" i="3"/>
  <c r="B98" i="3"/>
  <c r="H97" i="3"/>
  <c r="G97" i="3"/>
  <c r="F97" i="3"/>
  <c r="E97" i="3"/>
  <c r="D97" i="3"/>
  <c r="C97" i="3"/>
  <c r="B97" i="3"/>
  <c r="H96" i="3"/>
  <c r="G96" i="3"/>
  <c r="F96" i="3"/>
  <c r="E96" i="3"/>
  <c r="D96" i="3"/>
  <c r="C96" i="3"/>
  <c r="B96" i="3"/>
  <c r="H95" i="3"/>
  <c r="G95" i="3"/>
  <c r="F95" i="3"/>
  <c r="E95" i="3"/>
  <c r="D95" i="3"/>
  <c r="C95" i="3"/>
  <c r="B95" i="3"/>
  <c r="H94" i="3"/>
  <c r="G94" i="3"/>
  <c r="F94" i="3"/>
  <c r="E94" i="3"/>
  <c r="D94" i="3"/>
  <c r="C94" i="3"/>
  <c r="B94" i="3"/>
  <c r="H93" i="3"/>
  <c r="G93" i="3"/>
  <c r="F93" i="3"/>
  <c r="E93" i="3"/>
  <c r="D93" i="3"/>
  <c r="C93" i="3"/>
  <c r="B93" i="3"/>
  <c r="H92" i="3"/>
  <c r="G92" i="3"/>
  <c r="F92" i="3"/>
  <c r="E92" i="3"/>
  <c r="D92" i="3"/>
  <c r="C92" i="3"/>
  <c r="B92" i="3"/>
  <c r="H91" i="3"/>
  <c r="G91" i="3"/>
  <c r="F91" i="3"/>
  <c r="E91" i="3"/>
  <c r="D91" i="3"/>
  <c r="C91" i="3"/>
  <c r="B91" i="3"/>
  <c r="H90" i="3"/>
  <c r="G90" i="3"/>
  <c r="F90" i="3"/>
  <c r="E90" i="3"/>
  <c r="D90" i="3"/>
  <c r="C90" i="3"/>
  <c r="B90" i="3"/>
  <c r="H89" i="3"/>
  <c r="G89" i="3"/>
  <c r="F89" i="3"/>
  <c r="E89" i="3"/>
  <c r="D89" i="3"/>
  <c r="C89" i="3"/>
  <c r="B89" i="3"/>
  <c r="H88" i="3"/>
  <c r="G88" i="3"/>
  <c r="F88" i="3"/>
  <c r="E88" i="3"/>
  <c r="D88" i="3"/>
  <c r="C88" i="3"/>
  <c r="B88" i="3"/>
  <c r="H87" i="3"/>
  <c r="G87" i="3"/>
  <c r="F87" i="3"/>
  <c r="E87" i="3"/>
  <c r="D87" i="3"/>
  <c r="C87" i="3"/>
  <c r="B87" i="3"/>
  <c r="H86" i="3"/>
  <c r="G86" i="3"/>
  <c r="F86" i="3"/>
  <c r="E86" i="3"/>
  <c r="D86" i="3"/>
  <c r="C86" i="3"/>
  <c r="B86" i="3"/>
  <c r="H85" i="3"/>
  <c r="G85" i="3"/>
  <c r="F85" i="3"/>
  <c r="E85" i="3"/>
  <c r="D85" i="3"/>
  <c r="C85" i="3"/>
  <c r="B85" i="3"/>
  <c r="H84" i="3"/>
  <c r="G84" i="3"/>
  <c r="F84" i="3"/>
  <c r="E84" i="3"/>
  <c r="D84" i="3"/>
  <c r="C84" i="3"/>
  <c r="B84" i="3"/>
  <c r="H83" i="3"/>
  <c r="G83" i="3"/>
  <c r="F83" i="3"/>
  <c r="E83" i="3"/>
  <c r="D83" i="3"/>
  <c r="C83" i="3"/>
  <c r="B83" i="3"/>
  <c r="H82" i="3"/>
  <c r="G82" i="3"/>
  <c r="F82" i="3"/>
  <c r="E82" i="3"/>
  <c r="D82" i="3"/>
  <c r="C82" i="3"/>
  <c r="B82" i="3"/>
  <c r="H81" i="3"/>
  <c r="G81" i="3"/>
  <c r="F81" i="3"/>
  <c r="E81" i="3"/>
  <c r="D81" i="3"/>
  <c r="C81" i="3"/>
  <c r="B81" i="3"/>
  <c r="H80" i="3"/>
  <c r="G80" i="3"/>
  <c r="F80" i="3"/>
  <c r="E80" i="3"/>
  <c r="D80" i="3"/>
  <c r="C80" i="3"/>
  <c r="B80" i="3"/>
  <c r="H79" i="3"/>
  <c r="G79" i="3"/>
  <c r="F79" i="3"/>
  <c r="E79" i="3"/>
  <c r="D79" i="3"/>
  <c r="C79" i="3"/>
  <c r="B79" i="3"/>
  <c r="H78" i="3"/>
  <c r="G78" i="3"/>
  <c r="F78" i="3"/>
  <c r="E78" i="3"/>
  <c r="D78" i="3"/>
  <c r="C78" i="3"/>
  <c r="B78" i="3"/>
  <c r="H77" i="3"/>
  <c r="G77" i="3"/>
  <c r="F77" i="3"/>
  <c r="E77" i="3"/>
  <c r="D77" i="3"/>
  <c r="C77" i="3"/>
  <c r="B77" i="3"/>
  <c r="H76" i="3"/>
  <c r="G76" i="3"/>
  <c r="F76" i="3"/>
  <c r="E76" i="3"/>
  <c r="D76" i="3"/>
  <c r="C76" i="3"/>
  <c r="B76" i="3"/>
  <c r="H75" i="3"/>
  <c r="G75" i="3"/>
  <c r="F75" i="3"/>
  <c r="E75" i="3"/>
  <c r="D75" i="3"/>
  <c r="C75" i="3"/>
  <c r="B75" i="3"/>
  <c r="H74" i="3"/>
  <c r="G74" i="3"/>
  <c r="F74" i="3"/>
  <c r="E74" i="3"/>
  <c r="D74" i="3"/>
  <c r="C74" i="3"/>
  <c r="B74" i="3"/>
  <c r="H73" i="3"/>
  <c r="G73" i="3"/>
  <c r="F73" i="3"/>
  <c r="E73" i="3"/>
  <c r="D73" i="3"/>
  <c r="C73" i="3"/>
  <c r="B73" i="3"/>
  <c r="H72" i="3"/>
  <c r="G72" i="3"/>
  <c r="F72" i="3"/>
  <c r="E72" i="3"/>
  <c r="D72" i="3"/>
  <c r="C72" i="3"/>
  <c r="B72" i="3"/>
  <c r="H71" i="3"/>
  <c r="G71" i="3"/>
  <c r="F71" i="3"/>
  <c r="E71" i="3"/>
  <c r="D71" i="3"/>
  <c r="C71" i="3"/>
  <c r="B71" i="3"/>
  <c r="H70" i="3"/>
  <c r="G70" i="3"/>
  <c r="F70" i="3"/>
  <c r="E70" i="3"/>
  <c r="D70" i="3"/>
  <c r="C70" i="3"/>
  <c r="B70" i="3"/>
  <c r="H69" i="3"/>
  <c r="G69" i="3"/>
  <c r="F69" i="3"/>
  <c r="E69" i="3"/>
  <c r="D69" i="3"/>
  <c r="C69" i="3"/>
  <c r="B69" i="3"/>
  <c r="H68" i="3"/>
  <c r="G68" i="3"/>
  <c r="F68" i="3"/>
  <c r="E68" i="3"/>
  <c r="D68" i="3"/>
  <c r="C68" i="3"/>
  <c r="B68" i="3"/>
  <c r="H67" i="3"/>
  <c r="G67" i="3"/>
  <c r="F67" i="3"/>
  <c r="E67" i="3"/>
  <c r="D67" i="3"/>
  <c r="C67" i="3"/>
  <c r="B67" i="3"/>
  <c r="H66" i="3"/>
  <c r="G66" i="3"/>
  <c r="F66" i="3"/>
  <c r="E66" i="3"/>
  <c r="D66" i="3"/>
  <c r="C66" i="3"/>
  <c r="B66" i="3"/>
  <c r="H65" i="3"/>
  <c r="G65" i="3"/>
  <c r="F65" i="3"/>
  <c r="E65" i="3"/>
  <c r="D65" i="3"/>
  <c r="C65" i="3"/>
  <c r="B65" i="3"/>
  <c r="H64" i="3"/>
  <c r="G64" i="3"/>
  <c r="F64" i="3"/>
  <c r="E64" i="3"/>
  <c r="D64" i="3"/>
  <c r="C64" i="3"/>
  <c r="B64" i="3"/>
  <c r="H63" i="3"/>
  <c r="G63" i="3"/>
  <c r="F63" i="3"/>
  <c r="E63" i="3"/>
  <c r="D63" i="3"/>
  <c r="C63" i="3"/>
  <c r="B63" i="3"/>
  <c r="H62" i="3"/>
  <c r="G62" i="3"/>
  <c r="F62" i="3"/>
  <c r="E62" i="3"/>
  <c r="D62" i="3"/>
  <c r="C62" i="3"/>
  <c r="B62" i="3"/>
  <c r="H61" i="3"/>
  <c r="G61" i="3"/>
  <c r="F61" i="3"/>
  <c r="E61" i="3"/>
  <c r="D61" i="3"/>
  <c r="C61" i="3"/>
  <c r="B61" i="3"/>
  <c r="H60" i="3"/>
  <c r="G60" i="3"/>
  <c r="F60" i="3"/>
  <c r="E60" i="3"/>
  <c r="D60" i="3"/>
  <c r="C60" i="3"/>
  <c r="B60" i="3"/>
  <c r="H59" i="3"/>
  <c r="G59" i="3"/>
  <c r="F59" i="3"/>
  <c r="E59" i="3"/>
  <c r="D59" i="3"/>
  <c r="C59" i="3"/>
  <c r="B59" i="3"/>
  <c r="H58" i="3"/>
  <c r="G58" i="3"/>
  <c r="F58" i="3"/>
  <c r="E58" i="3"/>
  <c r="D58" i="3"/>
  <c r="C58" i="3"/>
  <c r="B58" i="3"/>
  <c r="H57" i="3"/>
  <c r="G57" i="3"/>
  <c r="F57" i="3"/>
  <c r="E57" i="3"/>
  <c r="D57" i="3"/>
  <c r="C57" i="3"/>
  <c r="B57" i="3"/>
  <c r="H56" i="3"/>
  <c r="G56" i="3"/>
  <c r="F56" i="3"/>
  <c r="E56" i="3"/>
  <c r="D56" i="3"/>
  <c r="C56" i="3"/>
  <c r="B56" i="3"/>
  <c r="H55" i="3"/>
  <c r="G55" i="3"/>
  <c r="F55" i="3"/>
  <c r="E55" i="3"/>
  <c r="D55" i="3"/>
  <c r="C55" i="3"/>
  <c r="B55" i="3"/>
  <c r="H54" i="3"/>
  <c r="G54" i="3"/>
  <c r="F54" i="3"/>
  <c r="E54" i="3"/>
  <c r="D54" i="3"/>
  <c r="C54" i="3"/>
  <c r="B54" i="3"/>
  <c r="H53" i="3"/>
  <c r="G53" i="3"/>
  <c r="F53" i="3"/>
  <c r="E53" i="3"/>
  <c r="D53" i="3"/>
  <c r="C53" i="3"/>
  <c r="B53" i="3"/>
  <c r="H52" i="3"/>
  <c r="G52" i="3"/>
  <c r="F52" i="3"/>
  <c r="E52" i="3"/>
  <c r="D52" i="3"/>
  <c r="C52" i="3"/>
  <c r="B52" i="3"/>
  <c r="H51" i="3"/>
  <c r="G51" i="3"/>
  <c r="F51" i="3"/>
  <c r="E51" i="3"/>
  <c r="D51" i="3"/>
  <c r="C51" i="3"/>
  <c r="B51" i="3"/>
  <c r="H50" i="3"/>
  <c r="G50" i="3"/>
  <c r="F50" i="3"/>
  <c r="E50" i="3"/>
  <c r="D50" i="3"/>
  <c r="C50" i="3"/>
  <c r="B50" i="3"/>
  <c r="H49" i="3"/>
  <c r="G49" i="3"/>
  <c r="F49" i="3"/>
  <c r="E49" i="3"/>
  <c r="D49" i="3"/>
  <c r="C49" i="3"/>
  <c r="B49" i="3"/>
  <c r="H48" i="3"/>
  <c r="G48" i="3"/>
  <c r="F48" i="3"/>
  <c r="E48" i="3"/>
  <c r="D48" i="3"/>
  <c r="C48" i="3"/>
  <c r="B48" i="3"/>
  <c r="H47" i="3"/>
  <c r="G47" i="3"/>
  <c r="F47" i="3"/>
  <c r="E47" i="3"/>
  <c r="D47" i="3"/>
  <c r="C47" i="3"/>
  <c r="B47" i="3"/>
  <c r="H46" i="3"/>
  <c r="G46" i="3"/>
  <c r="F46" i="3"/>
  <c r="E46" i="3"/>
  <c r="D46" i="3"/>
  <c r="C46" i="3"/>
  <c r="B46" i="3"/>
  <c r="H45" i="3"/>
  <c r="G45" i="3"/>
  <c r="F45" i="3"/>
  <c r="E45" i="3"/>
  <c r="D45" i="3"/>
  <c r="C45" i="3"/>
  <c r="B45" i="3"/>
  <c r="H44" i="3"/>
  <c r="G44" i="3"/>
  <c r="F44" i="3"/>
  <c r="E44" i="3"/>
  <c r="D44" i="3"/>
  <c r="C44" i="3"/>
  <c r="B44" i="3"/>
  <c r="H43" i="3"/>
  <c r="G43" i="3"/>
  <c r="F43" i="3"/>
  <c r="E43" i="3"/>
  <c r="D43" i="3"/>
  <c r="C43" i="3"/>
  <c r="B43" i="3"/>
  <c r="H42" i="3"/>
  <c r="G42" i="3"/>
  <c r="F42" i="3"/>
  <c r="E42" i="3"/>
  <c r="D42" i="3"/>
  <c r="C42" i="3"/>
  <c r="B42" i="3"/>
  <c r="H41" i="3"/>
  <c r="G41" i="3"/>
  <c r="F41" i="3"/>
  <c r="E41" i="3"/>
  <c r="D41" i="3"/>
  <c r="C41" i="3"/>
  <c r="B41" i="3"/>
  <c r="H40" i="3"/>
  <c r="G40" i="3"/>
  <c r="F40" i="3"/>
  <c r="E40" i="3"/>
  <c r="D40" i="3"/>
  <c r="C40" i="3"/>
  <c r="B40" i="3"/>
  <c r="H39" i="3"/>
  <c r="G39" i="3"/>
  <c r="F39" i="3"/>
  <c r="E39" i="3"/>
  <c r="D39" i="3"/>
  <c r="C39" i="3"/>
  <c r="B39" i="3"/>
  <c r="H38" i="3"/>
  <c r="G38" i="3"/>
  <c r="F38" i="3"/>
  <c r="E38" i="3"/>
  <c r="D38" i="3"/>
  <c r="C38" i="3"/>
  <c r="B38" i="3"/>
  <c r="H37" i="3"/>
  <c r="G37" i="3"/>
  <c r="F37" i="3"/>
  <c r="E37" i="3"/>
  <c r="D37" i="3"/>
  <c r="C37" i="3"/>
  <c r="B37" i="3"/>
  <c r="H36" i="3"/>
  <c r="G36" i="3"/>
  <c r="F36" i="3"/>
  <c r="E36" i="3"/>
  <c r="D36" i="3"/>
  <c r="C36" i="3"/>
  <c r="B36" i="3"/>
  <c r="H35" i="3"/>
  <c r="G35" i="3"/>
  <c r="F35" i="3"/>
  <c r="E35" i="3"/>
  <c r="D35" i="3"/>
  <c r="C35" i="3"/>
  <c r="B35" i="3"/>
  <c r="H34" i="3"/>
  <c r="G34" i="3"/>
  <c r="F34" i="3"/>
  <c r="E34" i="3"/>
  <c r="D34" i="3"/>
  <c r="C34" i="3"/>
  <c r="B34" i="3"/>
  <c r="H33" i="3"/>
  <c r="G33" i="3"/>
  <c r="F33" i="3"/>
  <c r="E33" i="3"/>
  <c r="D33" i="3"/>
  <c r="C33" i="3"/>
  <c r="B33" i="3"/>
  <c r="H32" i="3"/>
  <c r="G32" i="3"/>
  <c r="F32" i="3"/>
  <c r="E32" i="3"/>
  <c r="D32" i="3"/>
  <c r="C32" i="3"/>
  <c r="B32" i="3"/>
  <c r="H31" i="3"/>
  <c r="G31" i="3"/>
  <c r="F31" i="3"/>
  <c r="E31" i="3"/>
  <c r="D31" i="3"/>
  <c r="C31" i="3"/>
  <c r="B31" i="3"/>
  <c r="H30" i="3"/>
  <c r="G30" i="3"/>
  <c r="F30" i="3"/>
  <c r="E30" i="3"/>
  <c r="D30" i="3"/>
  <c r="C30" i="3"/>
  <c r="B30" i="3"/>
  <c r="H29" i="3"/>
  <c r="G29" i="3"/>
  <c r="F29" i="3"/>
  <c r="E29" i="3"/>
  <c r="D29" i="3"/>
  <c r="C29" i="3"/>
  <c r="B29" i="3"/>
  <c r="H28" i="3"/>
  <c r="G28" i="3"/>
  <c r="F28" i="3"/>
  <c r="E28" i="3"/>
  <c r="D28" i="3"/>
  <c r="C28" i="3"/>
  <c r="B28" i="3"/>
  <c r="H27" i="3"/>
  <c r="G27" i="3"/>
  <c r="F27" i="3"/>
  <c r="E27" i="3"/>
  <c r="D27" i="3"/>
  <c r="C27" i="3"/>
  <c r="B27" i="3"/>
  <c r="H26" i="3"/>
  <c r="G26" i="3"/>
  <c r="F26" i="3"/>
  <c r="E26" i="3"/>
  <c r="D26" i="3"/>
  <c r="C26" i="3"/>
  <c r="B26" i="3"/>
  <c r="H25" i="3"/>
  <c r="G25" i="3"/>
  <c r="F25" i="3"/>
  <c r="E25" i="3"/>
  <c r="D25" i="3"/>
  <c r="C25" i="3"/>
  <c r="B25" i="3"/>
  <c r="H24" i="3"/>
  <c r="G24" i="3"/>
  <c r="F24" i="3"/>
  <c r="E24" i="3"/>
  <c r="D24" i="3"/>
  <c r="C24" i="3"/>
  <c r="B24" i="3"/>
  <c r="H23" i="3"/>
  <c r="G23" i="3"/>
  <c r="F23" i="3"/>
  <c r="E23" i="3"/>
  <c r="D23" i="3"/>
  <c r="C23" i="3"/>
  <c r="B23" i="3"/>
  <c r="H22" i="3"/>
  <c r="G22" i="3"/>
  <c r="F22" i="3"/>
  <c r="E22" i="3"/>
  <c r="D22" i="3"/>
  <c r="C22" i="3"/>
  <c r="B22" i="3"/>
  <c r="H21" i="3"/>
  <c r="G21" i="3"/>
  <c r="F21" i="3"/>
  <c r="E21" i="3"/>
  <c r="D21" i="3"/>
  <c r="C21" i="3"/>
  <c r="B21" i="3"/>
  <c r="H20" i="3"/>
  <c r="G20" i="3"/>
  <c r="F20" i="3"/>
  <c r="E20" i="3"/>
  <c r="D20" i="3"/>
  <c r="C20" i="3"/>
  <c r="B20" i="3"/>
  <c r="H19" i="3"/>
  <c r="G19" i="3"/>
  <c r="F19" i="3"/>
  <c r="E19" i="3"/>
  <c r="D19" i="3"/>
  <c r="C19" i="3"/>
  <c r="B19" i="3"/>
  <c r="H18" i="3"/>
  <c r="G18" i="3"/>
  <c r="F18" i="3"/>
  <c r="E18" i="3"/>
  <c r="D18" i="3"/>
  <c r="C18" i="3"/>
  <c r="B18" i="3"/>
  <c r="H17" i="3"/>
  <c r="G17" i="3"/>
  <c r="F17" i="3"/>
  <c r="E17" i="3"/>
  <c r="D17" i="3"/>
  <c r="C17" i="3"/>
  <c r="B17" i="3"/>
  <c r="H16" i="3"/>
  <c r="G16" i="3"/>
  <c r="F16" i="3"/>
  <c r="E16" i="3"/>
  <c r="D16" i="3"/>
  <c r="C16" i="3"/>
  <c r="B16" i="3"/>
  <c r="H15" i="3"/>
  <c r="G15" i="3"/>
  <c r="F15" i="3"/>
  <c r="E15" i="3"/>
  <c r="D15" i="3"/>
  <c r="C15" i="3"/>
  <c r="B15" i="3"/>
  <c r="H14" i="3"/>
  <c r="G14" i="3"/>
  <c r="F14" i="3"/>
  <c r="E14" i="3"/>
  <c r="D14" i="3"/>
  <c r="C14" i="3"/>
  <c r="B14" i="3"/>
  <c r="H13" i="3"/>
  <c r="G13" i="3"/>
  <c r="F13" i="3"/>
  <c r="E13" i="3"/>
  <c r="D13" i="3"/>
  <c r="C13" i="3"/>
  <c r="B13" i="3"/>
  <c r="H12" i="3"/>
  <c r="G12" i="3"/>
  <c r="F12" i="3"/>
  <c r="E12" i="3"/>
  <c r="D12" i="3"/>
  <c r="C12" i="3"/>
  <c r="B12" i="3"/>
  <c r="H11" i="3"/>
  <c r="G11" i="3"/>
  <c r="F11" i="3"/>
  <c r="E11" i="3"/>
  <c r="D11" i="3"/>
  <c r="C11" i="3"/>
  <c r="B11" i="3"/>
  <c r="H10" i="3"/>
  <c r="G10" i="3"/>
  <c r="F10" i="3"/>
  <c r="E10" i="3"/>
  <c r="D10" i="3"/>
  <c r="C10" i="3"/>
  <c r="B10" i="3"/>
  <c r="H9" i="3"/>
  <c r="G9" i="3"/>
  <c r="F9" i="3"/>
  <c r="E9" i="3"/>
  <c r="D9" i="3"/>
  <c r="C9" i="3"/>
  <c r="B9" i="3"/>
  <c r="H8" i="3"/>
  <c r="G8" i="3"/>
  <c r="F8" i="3"/>
  <c r="E8" i="3"/>
  <c r="D8" i="3"/>
  <c r="C8" i="3"/>
  <c r="B8" i="3"/>
  <c r="H7" i="3"/>
  <c r="G7" i="3"/>
  <c r="F7" i="3"/>
  <c r="E7" i="3"/>
  <c r="D7" i="3"/>
  <c r="C7" i="3"/>
  <c r="B7" i="3"/>
  <c r="H6" i="3"/>
  <c r="G6" i="3"/>
  <c r="F6" i="3"/>
  <c r="E6" i="3"/>
  <c r="D6" i="3"/>
  <c r="C6" i="3"/>
  <c r="B6" i="3"/>
  <c r="H5" i="3"/>
  <c r="G5" i="3"/>
  <c r="F5" i="3"/>
  <c r="E5" i="3"/>
  <c r="D5" i="3"/>
  <c r="C5" i="3"/>
  <c r="B5" i="3"/>
  <c r="H4" i="3"/>
  <c r="G4" i="3"/>
  <c r="F4" i="3"/>
  <c r="E4" i="3"/>
  <c r="D4" i="3"/>
  <c r="C4" i="3"/>
  <c r="B4" i="3"/>
  <c r="H3" i="3"/>
  <c r="G3" i="3"/>
  <c r="F3" i="3"/>
  <c r="E3" i="3"/>
  <c r="D3" i="3"/>
  <c r="C3" i="3"/>
  <c r="B3" i="3"/>
  <c r="T8" i="2"/>
  <c r="T9" i="2"/>
  <c r="T10" i="2"/>
  <c r="T11" i="2" s="1"/>
  <c r="T3" i="2"/>
  <c r="M27" i="2" s="1"/>
  <c r="T4" i="2"/>
  <c r="T5" i="2" s="1"/>
  <c r="C3" i="2"/>
  <c r="D3" i="2"/>
  <c r="E3" i="2"/>
  <c r="F3" i="2"/>
  <c r="G3" i="2"/>
  <c r="Q10" i="2" s="1"/>
  <c r="Q11" i="2" s="1"/>
  <c r="H3" i="2"/>
  <c r="I3" i="2"/>
  <c r="S10" i="2" s="1"/>
  <c r="S11" i="2" s="1"/>
  <c r="C4" i="2"/>
  <c r="D4" i="2"/>
  <c r="E4" i="2"/>
  <c r="F4" i="2"/>
  <c r="G4" i="2"/>
  <c r="H4" i="2"/>
  <c r="I4" i="2"/>
  <c r="C5" i="2"/>
  <c r="D5" i="2"/>
  <c r="E5" i="2"/>
  <c r="F5" i="2"/>
  <c r="G5" i="2"/>
  <c r="H5" i="2"/>
  <c r="I5" i="2"/>
  <c r="C6" i="2"/>
  <c r="D6" i="2"/>
  <c r="N4" i="2" s="1"/>
  <c r="N5" i="2" s="1"/>
  <c r="E6" i="2"/>
  <c r="O4" i="2" s="1"/>
  <c r="O5" i="2" s="1"/>
  <c r="F6" i="2"/>
  <c r="G6" i="2"/>
  <c r="H6" i="2"/>
  <c r="I6" i="2"/>
  <c r="C7" i="2"/>
  <c r="D7" i="2"/>
  <c r="E7" i="2"/>
  <c r="F7" i="2"/>
  <c r="G7" i="2"/>
  <c r="H7" i="2"/>
  <c r="I7" i="2"/>
  <c r="C8" i="2"/>
  <c r="D8" i="2"/>
  <c r="E8" i="2"/>
  <c r="F8" i="2"/>
  <c r="P4" i="2" s="1"/>
  <c r="P5" i="2" s="1"/>
  <c r="G8" i="2"/>
  <c r="Q4" i="2" s="1"/>
  <c r="Q5" i="2" s="1"/>
  <c r="H8" i="2"/>
  <c r="I8" i="2"/>
  <c r="C9" i="2"/>
  <c r="D9" i="2"/>
  <c r="E9" i="2"/>
  <c r="F9" i="2"/>
  <c r="G9" i="2"/>
  <c r="H9" i="2"/>
  <c r="I9" i="2"/>
  <c r="C10" i="2"/>
  <c r="D10" i="2"/>
  <c r="E10" i="2"/>
  <c r="F10" i="2"/>
  <c r="G10" i="2"/>
  <c r="H10" i="2"/>
  <c r="I10" i="2"/>
  <c r="C11" i="2"/>
  <c r="D11" i="2"/>
  <c r="E11" i="2"/>
  <c r="F11" i="2"/>
  <c r="G11" i="2"/>
  <c r="H11" i="2"/>
  <c r="I11" i="2"/>
  <c r="C12" i="2"/>
  <c r="D12" i="2"/>
  <c r="E12" i="2"/>
  <c r="F12" i="2"/>
  <c r="G12" i="2"/>
  <c r="H12" i="2"/>
  <c r="I12" i="2"/>
  <c r="C13" i="2"/>
  <c r="D13" i="2"/>
  <c r="E13" i="2"/>
  <c r="F13" i="2"/>
  <c r="G13" i="2"/>
  <c r="H13" i="2"/>
  <c r="I13" i="2"/>
  <c r="C14" i="2"/>
  <c r="D14" i="2"/>
  <c r="E14" i="2"/>
  <c r="F14" i="2"/>
  <c r="G14" i="2"/>
  <c r="H14" i="2"/>
  <c r="I14" i="2"/>
  <c r="C15" i="2"/>
  <c r="D15" i="2"/>
  <c r="E15" i="2"/>
  <c r="F15" i="2"/>
  <c r="G15" i="2"/>
  <c r="H15" i="2"/>
  <c r="I15" i="2"/>
  <c r="C16" i="2"/>
  <c r="D16" i="2"/>
  <c r="E16" i="2"/>
  <c r="F16" i="2"/>
  <c r="G16" i="2"/>
  <c r="H16" i="2"/>
  <c r="I16" i="2"/>
  <c r="C17" i="2"/>
  <c r="D17" i="2"/>
  <c r="E17" i="2"/>
  <c r="F17" i="2"/>
  <c r="G17" i="2"/>
  <c r="H17" i="2"/>
  <c r="I17" i="2"/>
  <c r="C18" i="2"/>
  <c r="D18" i="2"/>
  <c r="E18" i="2"/>
  <c r="F18" i="2"/>
  <c r="G18" i="2"/>
  <c r="H18" i="2"/>
  <c r="I18" i="2"/>
  <c r="C19" i="2"/>
  <c r="D19" i="2"/>
  <c r="E19" i="2"/>
  <c r="F19" i="2"/>
  <c r="G19" i="2"/>
  <c r="H19" i="2"/>
  <c r="I19" i="2"/>
  <c r="C20" i="2"/>
  <c r="D20" i="2"/>
  <c r="E20" i="2"/>
  <c r="F20" i="2"/>
  <c r="G20" i="2"/>
  <c r="H20" i="2"/>
  <c r="I20" i="2"/>
  <c r="C21" i="2"/>
  <c r="D21" i="2"/>
  <c r="E21" i="2"/>
  <c r="F21" i="2"/>
  <c r="G21" i="2"/>
  <c r="H21" i="2"/>
  <c r="I21" i="2"/>
  <c r="C22" i="2"/>
  <c r="D22" i="2"/>
  <c r="E22" i="2"/>
  <c r="F22" i="2"/>
  <c r="G22" i="2"/>
  <c r="H22" i="2"/>
  <c r="I22" i="2"/>
  <c r="C23" i="2"/>
  <c r="D23" i="2"/>
  <c r="E23" i="2"/>
  <c r="F23" i="2"/>
  <c r="G23" i="2"/>
  <c r="H23" i="2"/>
  <c r="I23" i="2"/>
  <c r="C24" i="2"/>
  <c r="D24" i="2"/>
  <c r="E24" i="2"/>
  <c r="F24" i="2"/>
  <c r="G24" i="2"/>
  <c r="H24" i="2"/>
  <c r="I24" i="2"/>
  <c r="C25" i="2"/>
  <c r="D25" i="2"/>
  <c r="E25" i="2"/>
  <c r="F25" i="2"/>
  <c r="G25" i="2"/>
  <c r="H25" i="2"/>
  <c r="I25" i="2"/>
  <c r="C26" i="2"/>
  <c r="D26" i="2"/>
  <c r="E26" i="2"/>
  <c r="F26" i="2"/>
  <c r="G26" i="2"/>
  <c r="H26" i="2"/>
  <c r="I26" i="2"/>
  <c r="C27" i="2"/>
  <c r="D27" i="2"/>
  <c r="E27" i="2"/>
  <c r="F27" i="2"/>
  <c r="G27" i="2"/>
  <c r="H27" i="2"/>
  <c r="I27" i="2"/>
  <c r="C28" i="2"/>
  <c r="D28" i="2"/>
  <c r="E28" i="2"/>
  <c r="F28" i="2"/>
  <c r="G28" i="2"/>
  <c r="H28" i="2"/>
  <c r="I28" i="2"/>
  <c r="C29" i="2"/>
  <c r="D29" i="2"/>
  <c r="E29" i="2"/>
  <c r="F29" i="2"/>
  <c r="G29" i="2"/>
  <c r="H29" i="2"/>
  <c r="I29" i="2"/>
  <c r="C30" i="2"/>
  <c r="D30" i="2"/>
  <c r="E30" i="2"/>
  <c r="F30" i="2"/>
  <c r="G30" i="2"/>
  <c r="H30" i="2"/>
  <c r="I30" i="2"/>
  <c r="C31" i="2"/>
  <c r="D31" i="2"/>
  <c r="E31" i="2"/>
  <c r="F31" i="2"/>
  <c r="G31" i="2"/>
  <c r="H31" i="2"/>
  <c r="I31" i="2"/>
  <c r="C32" i="2"/>
  <c r="D32" i="2"/>
  <c r="E32" i="2"/>
  <c r="F32" i="2"/>
  <c r="G32" i="2"/>
  <c r="H32" i="2"/>
  <c r="I32" i="2"/>
  <c r="C33" i="2"/>
  <c r="D33" i="2"/>
  <c r="E33" i="2"/>
  <c r="F33" i="2"/>
  <c r="G33" i="2"/>
  <c r="H33" i="2"/>
  <c r="I33" i="2"/>
  <c r="C34" i="2"/>
  <c r="D34" i="2"/>
  <c r="E34" i="2"/>
  <c r="F34" i="2"/>
  <c r="G34" i="2"/>
  <c r="H34" i="2"/>
  <c r="I34" i="2"/>
  <c r="C35" i="2"/>
  <c r="D35" i="2"/>
  <c r="E35" i="2"/>
  <c r="F35" i="2"/>
  <c r="G35" i="2"/>
  <c r="H35" i="2"/>
  <c r="I35" i="2"/>
  <c r="C36" i="2"/>
  <c r="D36" i="2"/>
  <c r="E36" i="2"/>
  <c r="F36" i="2"/>
  <c r="G36" i="2"/>
  <c r="H36" i="2"/>
  <c r="I36" i="2"/>
  <c r="C37" i="2"/>
  <c r="D37" i="2"/>
  <c r="E37" i="2"/>
  <c r="F37" i="2"/>
  <c r="G37" i="2"/>
  <c r="H37" i="2"/>
  <c r="I37" i="2"/>
  <c r="C38" i="2"/>
  <c r="D38" i="2"/>
  <c r="E38" i="2"/>
  <c r="F38" i="2"/>
  <c r="G38" i="2"/>
  <c r="H38" i="2"/>
  <c r="I38" i="2"/>
  <c r="C39" i="2"/>
  <c r="D39" i="2"/>
  <c r="E39" i="2"/>
  <c r="F39" i="2"/>
  <c r="G39" i="2"/>
  <c r="H39" i="2"/>
  <c r="I39" i="2"/>
  <c r="C40" i="2"/>
  <c r="D40" i="2"/>
  <c r="E40" i="2"/>
  <c r="F40" i="2"/>
  <c r="G40" i="2"/>
  <c r="H40" i="2"/>
  <c r="I40" i="2"/>
  <c r="C41" i="2"/>
  <c r="D41" i="2"/>
  <c r="E41" i="2"/>
  <c r="F41" i="2"/>
  <c r="G41" i="2"/>
  <c r="H41" i="2"/>
  <c r="I41" i="2"/>
  <c r="C42" i="2"/>
  <c r="D42" i="2"/>
  <c r="E42" i="2"/>
  <c r="F42" i="2"/>
  <c r="G42" i="2"/>
  <c r="H42" i="2"/>
  <c r="I42" i="2"/>
  <c r="C43" i="2"/>
  <c r="D43" i="2"/>
  <c r="E43" i="2"/>
  <c r="F43" i="2"/>
  <c r="G43" i="2"/>
  <c r="H43" i="2"/>
  <c r="I43" i="2"/>
  <c r="C44" i="2"/>
  <c r="D44" i="2"/>
  <c r="E44" i="2"/>
  <c r="F44" i="2"/>
  <c r="G44" i="2"/>
  <c r="H44" i="2"/>
  <c r="I44" i="2"/>
  <c r="C45" i="2"/>
  <c r="D45" i="2"/>
  <c r="E45" i="2"/>
  <c r="F45" i="2"/>
  <c r="G45" i="2"/>
  <c r="H45" i="2"/>
  <c r="I45" i="2"/>
  <c r="C46" i="2"/>
  <c r="D46" i="2"/>
  <c r="E46" i="2"/>
  <c r="F46" i="2"/>
  <c r="G46" i="2"/>
  <c r="H46" i="2"/>
  <c r="I46" i="2"/>
  <c r="C47" i="2"/>
  <c r="D47" i="2"/>
  <c r="E47" i="2"/>
  <c r="F47" i="2"/>
  <c r="G47" i="2"/>
  <c r="H47" i="2"/>
  <c r="I47" i="2"/>
  <c r="C48" i="2"/>
  <c r="D48" i="2"/>
  <c r="E48" i="2"/>
  <c r="F48" i="2"/>
  <c r="G48" i="2"/>
  <c r="H48" i="2"/>
  <c r="I48" i="2"/>
  <c r="C49" i="2"/>
  <c r="D49" i="2"/>
  <c r="E49" i="2"/>
  <c r="F49" i="2"/>
  <c r="G49" i="2"/>
  <c r="H49" i="2"/>
  <c r="I49" i="2"/>
  <c r="C50" i="2"/>
  <c r="D50" i="2"/>
  <c r="E50" i="2"/>
  <c r="F50" i="2"/>
  <c r="G50" i="2"/>
  <c r="H50" i="2"/>
  <c r="I50" i="2"/>
  <c r="C51" i="2"/>
  <c r="D51" i="2"/>
  <c r="E51" i="2"/>
  <c r="F51" i="2"/>
  <c r="G51" i="2"/>
  <c r="H51" i="2"/>
  <c r="I51" i="2"/>
  <c r="C52" i="2"/>
  <c r="D52" i="2"/>
  <c r="E52" i="2"/>
  <c r="F52" i="2"/>
  <c r="G52" i="2"/>
  <c r="H52" i="2"/>
  <c r="I52" i="2"/>
  <c r="C53" i="2"/>
  <c r="D53" i="2"/>
  <c r="E53" i="2"/>
  <c r="F53" i="2"/>
  <c r="G53" i="2"/>
  <c r="H53" i="2"/>
  <c r="I53" i="2"/>
  <c r="C54" i="2"/>
  <c r="D54" i="2"/>
  <c r="E54" i="2"/>
  <c r="F54" i="2"/>
  <c r="G54" i="2"/>
  <c r="H54" i="2"/>
  <c r="I54" i="2"/>
  <c r="C55" i="2"/>
  <c r="D55" i="2"/>
  <c r="E55" i="2"/>
  <c r="F55" i="2"/>
  <c r="G55" i="2"/>
  <c r="H55" i="2"/>
  <c r="I55" i="2"/>
  <c r="C56" i="2"/>
  <c r="D56" i="2"/>
  <c r="E56" i="2"/>
  <c r="F56" i="2"/>
  <c r="G56" i="2"/>
  <c r="H56" i="2"/>
  <c r="I56" i="2"/>
  <c r="C57" i="2"/>
  <c r="D57" i="2"/>
  <c r="E57" i="2"/>
  <c r="F57" i="2"/>
  <c r="G57" i="2"/>
  <c r="H57" i="2"/>
  <c r="I57" i="2"/>
  <c r="C58" i="2"/>
  <c r="D58" i="2"/>
  <c r="E58" i="2"/>
  <c r="F58" i="2"/>
  <c r="G58" i="2"/>
  <c r="H58" i="2"/>
  <c r="I58" i="2"/>
  <c r="C59" i="2"/>
  <c r="D59" i="2"/>
  <c r="E59" i="2"/>
  <c r="F59" i="2"/>
  <c r="G59" i="2"/>
  <c r="H59" i="2"/>
  <c r="I59" i="2"/>
  <c r="C60" i="2"/>
  <c r="D60" i="2"/>
  <c r="E60" i="2"/>
  <c r="F60" i="2"/>
  <c r="G60" i="2"/>
  <c r="H60" i="2"/>
  <c r="I60" i="2"/>
  <c r="C61" i="2"/>
  <c r="D61" i="2"/>
  <c r="E61" i="2"/>
  <c r="F61" i="2"/>
  <c r="G61" i="2"/>
  <c r="H61" i="2"/>
  <c r="I61" i="2"/>
  <c r="C62" i="2"/>
  <c r="D62" i="2"/>
  <c r="E62" i="2"/>
  <c r="F62" i="2"/>
  <c r="G62" i="2"/>
  <c r="H62" i="2"/>
  <c r="I62" i="2"/>
  <c r="C63" i="2"/>
  <c r="D63" i="2"/>
  <c r="E63" i="2"/>
  <c r="F63" i="2"/>
  <c r="G63" i="2"/>
  <c r="H63" i="2"/>
  <c r="I63" i="2"/>
  <c r="C64" i="2"/>
  <c r="D64" i="2"/>
  <c r="E64" i="2"/>
  <c r="F64" i="2"/>
  <c r="G64" i="2"/>
  <c r="H64" i="2"/>
  <c r="I64" i="2"/>
  <c r="C65" i="2"/>
  <c r="D65" i="2"/>
  <c r="E65" i="2"/>
  <c r="F65" i="2"/>
  <c r="G65" i="2"/>
  <c r="H65" i="2"/>
  <c r="I65" i="2"/>
  <c r="C66" i="2"/>
  <c r="D66" i="2"/>
  <c r="E66" i="2"/>
  <c r="F66" i="2"/>
  <c r="G66" i="2"/>
  <c r="H66" i="2"/>
  <c r="I66" i="2"/>
  <c r="C67" i="2"/>
  <c r="D67" i="2"/>
  <c r="E67" i="2"/>
  <c r="F67" i="2"/>
  <c r="G67" i="2"/>
  <c r="H67" i="2"/>
  <c r="I67" i="2"/>
  <c r="C68" i="2"/>
  <c r="D68" i="2"/>
  <c r="E68" i="2"/>
  <c r="F68" i="2"/>
  <c r="G68" i="2"/>
  <c r="H68" i="2"/>
  <c r="I68" i="2"/>
  <c r="C69" i="2"/>
  <c r="D69" i="2"/>
  <c r="E69" i="2"/>
  <c r="F69" i="2"/>
  <c r="G69" i="2"/>
  <c r="H69" i="2"/>
  <c r="I69" i="2"/>
  <c r="C70" i="2"/>
  <c r="D70" i="2"/>
  <c r="E70" i="2"/>
  <c r="F70" i="2"/>
  <c r="G70" i="2"/>
  <c r="H70" i="2"/>
  <c r="I70" i="2"/>
  <c r="C71" i="2"/>
  <c r="D71" i="2"/>
  <c r="E71" i="2"/>
  <c r="F71" i="2"/>
  <c r="G71" i="2"/>
  <c r="H71" i="2"/>
  <c r="I71" i="2"/>
  <c r="C72" i="2"/>
  <c r="D72" i="2"/>
  <c r="E72" i="2"/>
  <c r="F72" i="2"/>
  <c r="G72" i="2"/>
  <c r="H72" i="2"/>
  <c r="I72" i="2"/>
  <c r="C73" i="2"/>
  <c r="D73" i="2"/>
  <c r="E73" i="2"/>
  <c r="F73" i="2"/>
  <c r="G73" i="2"/>
  <c r="H73" i="2"/>
  <c r="I73" i="2"/>
  <c r="C74" i="2"/>
  <c r="D74" i="2"/>
  <c r="E74" i="2"/>
  <c r="F74" i="2"/>
  <c r="G74" i="2"/>
  <c r="H74" i="2"/>
  <c r="I74" i="2"/>
  <c r="C75" i="2"/>
  <c r="D75" i="2"/>
  <c r="E75" i="2"/>
  <c r="F75" i="2"/>
  <c r="G75" i="2"/>
  <c r="H75" i="2"/>
  <c r="I75" i="2"/>
  <c r="C76" i="2"/>
  <c r="D76" i="2"/>
  <c r="E76" i="2"/>
  <c r="F76" i="2"/>
  <c r="G76" i="2"/>
  <c r="H76" i="2"/>
  <c r="I76" i="2"/>
  <c r="C77" i="2"/>
  <c r="D77" i="2"/>
  <c r="E77" i="2"/>
  <c r="F77" i="2"/>
  <c r="G77" i="2"/>
  <c r="H77" i="2"/>
  <c r="I77" i="2"/>
  <c r="C78" i="2"/>
  <c r="D78" i="2"/>
  <c r="E78" i="2"/>
  <c r="F78" i="2"/>
  <c r="G78" i="2"/>
  <c r="H78" i="2"/>
  <c r="I78" i="2"/>
  <c r="C79" i="2"/>
  <c r="D79" i="2"/>
  <c r="E79" i="2"/>
  <c r="F79" i="2"/>
  <c r="G79" i="2"/>
  <c r="H79" i="2"/>
  <c r="I79" i="2"/>
  <c r="C80" i="2"/>
  <c r="D80" i="2"/>
  <c r="E80" i="2"/>
  <c r="F80" i="2"/>
  <c r="G80" i="2"/>
  <c r="H80" i="2"/>
  <c r="I80" i="2"/>
  <c r="C81" i="2"/>
  <c r="D81" i="2"/>
  <c r="E81" i="2"/>
  <c r="F81" i="2"/>
  <c r="G81" i="2"/>
  <c r="H81" i="2"/>
  <c r="I81" i="2"/>
  <c r="C82" i="2"/>
  <c r="D82" i="2"/>
  <c r="E82" i="2"/>
  <c r="F82" i="2"/>
  <c r="G82" i="2"/>
  <c r="H82" i="2"/>
  <c r="I82" i="2"/>
  <c r="C83" i="2"/>
  <c r="D83" i="2"/>
  <c r="E83" i="2"/>
  <c r="F83" i="2"/>
  <c r="G83" i="2"/>
  <c r="H83" i="2"/>
  <c r="I83" i="2"/>
  <c r="C84" i="2"/>
  <c r="D84" i="2"/>
  <c r="E84" i="2"/>
  <c r="F84" i="2"/>
  <c r="G84" i="2"/>
  <c r="H84" i="2"/>
  <c r="I84" i="2"/>
  <c r="C85" i="2"/>
  <c r="D85" i="2"/>
  <c r="E85" i="2"/>
  <c r="F85" i="2"/>
  <c r="G85" i="2"/>
  <c r="H85" i="2"/>
  <c r="I85" i="2"/>
  <c r="C86" i="2"/>
  <c r="D86" i="2"/>
  <c r="E86" i="2"/>
  <c r="F86" i="2"/>
  <c r="G86" i="2"/>
  <c r="H86" i="2"/>
  <c r="I86" i="2"/>
  <c r="C87" i="2"/>
  <c r="D87" i="2"/>
  <c r="E87" i="2"/>
  <c r="F87" i="2"/>
  <c r="G87" i="2"/>
  <c r="H87" i="2"/>
  <c r="I87" i="2"/>
  <c r="C88" i="2"/>
  <c r="D88" i="2"/>
  <c r="E88" i="2"/>
  <c r="F88" i="2"/>
  <c r="G88" i="2"/>
  <c r="H88" i="2"/>
  <c r="I88" i="2"/>
  <c r="C89" i="2"/>
  <c r="D89" i="2"/>
  <c r="E89" i="2"/>
  <c r="F89" i="2"/>
  <c r="G89" i="2"/>
  <c r="H89" i="2"/>
  <c r="I89" i="2"/>
  <c r="C90" i="2"/>
  <c r="D90" i="2"/>
  <c r="E90" i="2"/>
  <c r="F90" i="2"/>
  <c r="G90" i="2"/>
  <c r="H90" i="2"/>
  <c r="I90" i="2"/>
  <c r="C91" i="2"/>
  <c r="D91" i="2"/>
  <c r="E91" i="2"/>
  <c r="F91" i="2"/>
  <c r="G91" i="2"/>
  <c r="H91" i="2"/>
  <c r="I91" i="2"/>
  <c r="C92" i="2"/>
  <c r="D92" i="2"/>
  <c r="E92" i="2"/>
  <c r="F92" i="2"/>
  <c r="G92" i="2"/>
  <c r="H92" i="2"/>
  <c r="I92" i="2"/>
  <c r="C93" i="2"/>
  <c r="D93" i="2"/>
  <c r="E93" i="2"/>
  <c r="F93" i="2"/>
  <c r="G93" i="2"/>
  <c r="H93" i="2"/>
  <c r="I93" i="2"/>
  <c r="C94" i="2"/>
  <c r="D94" i="2"/>
  <c r="E94" i="2"/>
  <c r="F94" i="2"/>
  <c r="G94" i="2"/>
  <c r="H94" i="2"/>
  <c r="I94" i="2"/>
  <c r="C95" i="2"/>
  <c r="D95" i="2"/>
  <c r="E95" i="2"/>
  <c r="F95" i="2"/>
  <c r="G95" i="2"/>
  <c r="H95" i="2"/>
  <c r="I95" i="2"/>
  <c r="C96" i="2"/>
  <c r="D96" i="2"/>
  <c r="E96" i="2"/>
  <c r="F96" i="2"/>
  <c r="G96" i="2"/>
  <c r="H96" i="2"/>
  <c r="I96" i="2"/>
  <c r="C97" i="2"/>
  <c r="D97" i="2"/>
  <c r="E97" i="2"/>
  <c r="F97" i="2"/>
  <c r="G97" i="2"/>
  <c r="H97" i="2"/>
  <c r="I97" i="2"/>
  <c r="C98" i="2"/>
  <c r="D98" i="2"/>
  <c r="E98" i="2"/>
  <c r="F98" i="2"/>
  <c r="G98" i="2"/>
  <c r="H98" i="2"/>
  <c r="I98" i="2"/>
  <c r="C99" i="2"/>
  <c r="D99" i="2"/>
  <c r="E99" i="2"/>
  <c r="F99" i="2"/>
  <c r="G99" i="2"/>
  <c r="H99" i="2"/>
  <c r="I99" i="2"/>
  <c r="C100" i="2"/>
  <c r="D100" i="2"/>
  <c r="E100" i="2"/>
  <c r="F100" i="2"/>
  <c r="G100" i="2"/>
  <c r="H100" i="2"/>
  <c r="I100" i="2"/>
  <c r="C101" i="2"/>
  <c r="D101" i="2"/>
  <c r="E101" i="2"/>
  <c r="F101" i="2"/>
  <c r="G101" i="2"/>
  <c r="H101" i="2"/>
  <c r="I101" i="2"/>
  <c r="C102" i="2"/>
  <c r="D102" i="2"/>
  <c r="E102" i="2"/>
  <c r="F102" i="2"/>
  <c r="G102" i="2"/>
  <c r="H102" i="2"/>
  <c r="I102" i="2"/>
  <c r="C103" i="2"/>
  <c r="D103" i="2"/>
  <c r="E103" i="2"/>
  <c r="F103" i="2"/>
  <c r="G103" i="2"/>
  <c r="H103" i="2"/>
  <c r="I103" i="2"/>
  <c r="C104" i="2"/>
  <c r="D104" i="2"/>
  <c r="E104" i="2"/>
  <c r="F104" i="2"/>
  <c r="G104" i="2"/>
  <c r="H104" i="2"/>
  <c r="I104" i="2"/>
  <c r="C105" i="2"/>
  <c r="D105" i="2"/>
  <c r="E105" i="2"/>
  <c r="F105" i="2"/>
  <c r="G105" i="2"/>
  <c r="H105" i="2"/>
  <c r="I105" i="2"/>
  <c r="C106" i="2"/>
  <c r="D106" i="2"/>
  <c r="E106" i="2"/>
  <c r="F106" i="2"/>
  <c r="G106" i="2"/>
  <c r="H106" i="2"/>
  <c r="I106" i="2"/>
  <c r="C107" i="2"/>
  <c r="D107" i="2"/>
  <c r="E107" i="2"/>
  <c r="F107" i="2"/>
  <c r="G107" i="2"/>
  <c r="H107" i="2"/>
  <c r="I107" i="2"/>
  <c r="C108" i="2"/>
  <c r="D108" i="2"/>
  <c r="E108" i="2"/>
  <c r="F108" i="2"/>
  <c r="G108" i="2"/>
  <c r="H108" i="2"/>
  <c r="I108" i="2"/>
  <c r="C109" i="2"/>
  <c r="D109" i="2"/>
  <c r="E109" i="2"/>
  <c r="F109" i="2"/>
  <c r="G109" i="2"/>
  <c r="H109" i="2"/>
  <c r="I109" i="2"/>
  <c r="C110" i="2"/>
  <c r="D110" i="2"/>
  <c r="E110" i="2"/>
  <c r="F110" i="2"/>
  <c r="G110" i="2"/>
  <c r="H110" i="2"/>
  <c r="I110" i="2"/>
  <c r="C111" i="2"/>
  <c r="D111" i="2"/>
  <c r="E111" i="2"/>
  <c r="F111" i="2"/>
  <c r="G111" i="2"/>
  <c r="H111" i="2"/>
  <c r="I111" i="2"/>
  <c r="C112" i="2"/>
  <c r="D112" i="2"/>
  <c r="E112" i="2"/>
  <c r="F112" i="2"/>
  <c r="G112" i="2"/>
  <c r="H112" i="2"/>
  <c r="I112" i="2"/>
  <c r="C113" i="2"/>
  <c r="D113" i="2"/>
  <c r="E113" i="2"/>
  <c r="F113" i="2"/>
  <c r="G113" i="2"/>
  <c r="H113" i="2"/>
  <c r="I113" i="2"/>
  <c r="C114" i="2"/>
  <c r="D114" i="2"/>
  <c r="E114" i="2"/>
  <c r="F114" i="2"/>
  <c r="G114" i="2"/>
  <c r="H114" i="2"/>
  <c r="I114" i="2"/>
  <c r="C115" i="2"/>
  <c r="D115" i="2"/>
  <c r="E115" i="2"/>
  <c r="F115" i="2"/>
  <c r="G115" i="2"/>
  <c r="H115" i="2"/>
  <c r="I115" i="2"/>
  <c r="C116" i="2"/>
  <c r="D116" i="2"/>
  <c r="E116" i="2"/>
  <c r="F116" i="2"/>
  <c r="G116" i="2"/>
  <c r="H116" i="2"/>
  <c r="I116" i="2"/>
  <c r="C117" i="2"/>
  <c r="D117" i="2"/>
  <c r="E117" i="2"/>
  <c r="F117" i="2"/>
  <c r="G117" i="2"/>
  <c r="H117" i="2"/>
  <c r="I117" i="2"/>
  <c r="C118" i="2"/>
  <c r="D118" i="2"/>
  <c r="E118" i="2"/>
  <c r="F118" i="2"/>
  <c r="G118" i="2"/>
  <c r="H118" i="2"/>
  <c r="I118" i="2"/>
  <c r="C119" i="2"/>
  <c r="D119" i="2"/>
  <c r="E119" i="2"/>
  <c r="F119" i="2"/>
  <c r="G119" i="2"/>
  <c r="H119" i="2"/>
  <c r="I119" i="2"/>
  <c r="C120" i="2"/>
  <c r="D120" i="2"/>
  <c r="E120" i="2"/>
  <c r="F120" i="2"/>
  <c r="G120" i="2"/>
  <c r="H120" i="2"/>
  <c r="I120" i="2"/>
  <c r="D2" i="2"/>
  <c r="N3" i="2" s="1"/>
  <c r="E2" i="2"/>
  <c r="O9" i="2" s="1"/>
  <c r="F2" i="2"/>
  <c r="P9" i="2" s="1"/>
  <c r="G2" i="2"/>
  <c r="Q9" i="2" s="1"/>
  <c r="H2" i="2"/>
  <c r="R9" i="2" s="1"/>
  <c r="I2" i="2"/>
  <c r="S4" i="2" s="1"/>
  <c r="S5" i="2" s="1"/>
  <c r="C2" i="2"/>
  <c r="M10" i="2" s="1"/>
  <c r="N28" i="2"/>
  <c r="U3" i="2"/>
  <c r="N27" i="2"/>
  <c r="N26" i="2"/>
  <c r="U8" i="2"/>
  <c r="N23" i="2"/>
  <c r="U10" i="2"/>
  <c r="T34" i="2"/>
  <c r="N22" i="2"/>
  <c r="T15" i="2"/>
  <c r="U11" i="2"/>
  <c r="N29" i="2"/>
  <c r="N21" i="2"/>
  <c r="U9" i="2"/>
  <c r="U5" i="2"/>
  <c r="N18" i="2"/>
  <c r="T17" i="2"/>
  <c r="N16" i="2"/>
  <c r="U4" i="2"/>
  <c r="N30" i="2"/>
  <c r="R4" i="2" l="1"/>
  <c r="R5" i="2" s="1"/>
  <c r="N9" i="2"/>
  <c r="S15" i="2"/>
  <c r="R15" i="2"/>
  <c r="R10" i="2"/>
  <c r="R11" i="2" s="1"/>
  <c r="Q15" i="2"/>
  <c r="S3" i="2"/>
  <c r="R3" i="2"/>
  <c r="P10" i="2"/>
  <c r="P11" i="2" s="1"/>
  <c r="N15" i="2"/>
  <c r="Q3" i="2"/>
  <c r="O10" i="2"/>
  <c r="O11" i="2" s="1"/>
  <c r="M3" i="2"/>
  <c r="P3" i="2"/>
  <c r="N10" i="2"/>
  <c r="N11" i="2" s="1"/>
  <c r="M4" i="2"/>
  <c r="M5" i="2" s="1"/>
  <c r="M11" i="2" s="1"/>
  <c r="O3" i="2"/>
  <c r="S9" i="2"/>
  <c r="M9" i="2"/>
  <c r="O15" i="2" l="1"/>
  <c r="P15" i="2"/>
  <c r="M15" i="2"/>
  <c r="M16" i="2" l="1"/>
  <c r="M17" i="2" s="1"/>
  <c r="P17" i="2"/>
  <c r="O17" i="2"/>
  <c r="Q17" i="2" l="1"/>
  <c r="S17" i="2"/>
  <c r="N17" i="2"/>
  <c r="R17" i="2"/>
  <c r="M23" i="2" l="1" a="1"/>
  <c r="M23" i="2" s="1"/>
  <c r="M22" i="2"/>
  <c r="M18" i="2"/>
  <c r="M21" i="2"/>
  <c r="M26" i="2" l="1"/>
  <c r="M28" i="2" s="1"/>
  <c r="M29" i="2" s="1"/>
  <c r="M30" i="2" s="1"/>
  <c r="S34" i="2"/>
  <c r="R34" i="2"/>
  <c r="Q34" i="2"/>
  <c r="P34" i="2"/>
  <c r="O34" i="2"/>
  <c r="N34" i="2"/>
  <c r="M3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<sst xmlns="http://schemas.openxmlformats.org/spreadsheetml/2006/main" count="656" uniqueCount="158">
  <si>
    <t>Date</t>
  </si>
  <si>
    <t>Mkt-RF</t>
  </si>
  <si>
    <t>RF</t>
  </si>
  <si>
    <t>2016-01-31</t>
  </si>
  <si>
    <t>2016-02-29</t>
  </si>
  <si>
    <t>2016-03-31</t>
  </si>
  <si>
    <t>2016-04-30</t>
  </si>
  <si>
    <t>2016-05-31</t>
  </si>
  <si>
    <t>2016-06-30</t>
  </si>
  <si>
    <t>2016-07-31</t>
  </si>
  <si>
    <t>2016-08-31</t>
  </si>
  <si>
    <t>2016-09-30</t>
  </si>
  <si>
    <t>2016-10-31</t>
  </si>
  <si>
    <t>2016-11-30</t>
  </si>
  <si>
    <t>2016-12-31</t>
  </si>
  <si>
    <t>2017-01-31</t>
  </si>
  <si>
    <t>2017-02-28</t>
  </si>
  <si>
    <t>2017-03-31</t>
  </si>
  <si>
    <t>2017-04-30</t>
  </si>
  <si>
    <t>2017-05-31</t>
  </si>
  <si>
    <t>2017-06-30</t>
  </si>
  <si>
    <t>2017-07-31</t>
  </si>
  <si>
    <t>2017-08-31</t>
  </si>
  <si>
    <t>2017-09-30</t>
  </si>
  <si>
    <t>2017-10-31</t>
  </si>
  <si>
    <t>2017-11-30</t>
  </si>
  <si>
    <t>2017-12-31</t>
  </si>
  <si>
    <t>2018-01-31</t>
  </si>
  <si>
    <t>2018-02-28</t>
  </si>
  <si>
    <t>2018-03-31</t>
  </si>
  <si>
    <t>2018-04-30</t>
  </si>
  <si>
    <t>2018-05-31</t>
  </si>
  <si>
    <t>2018-06-30</t>
  </si>
  <si>
    <t>2018-07-31</t>
  </si>
  <si>
    <t>2018-08-31</t>
  </si>
  <si>
    <t>2018-09-30</t>
  </si>
  <si>
    <t>2018-10-31</t>
  </si>
  <si>
    <t>2018-11-30</t>
  </si>
  <si>
    <t>2018-12-31</t>
  </si>
  <si>
    <t>2019-01-31</t>
  </si>
  <si>
    <t>2019-02-28</t>
  </si>
  <si>
    <t>2019-03-31</t>
  </si>
  <si>
    <t>2019-04-30</t>
  </si>
  <si>
    <t>2019-05-31</t>
  </si>
  <si>
    <t>2019-06-30</t>
  </si>
  <si>
    <t>2019-07-31</t>
  </si>
  <si>
    <t>2019-08-31</t>
  </si>
  <si>
    <t>2019-09-30</t>
  </si>
  <si>
    <t>2019-10-31</t>
  </si>
  <si>
    <t>2019-11-30</t>
  </si>
  <si>
    <t>2019-12-31</t>
  </si>
  <si>
    <t>2020-01-31</t>
  </si>
  <si>
    <t>2020-02-29</t>
  </si>
  <si>
    <t>2020-03-31</t>
  </si>
  <si>
    <t>2020-04-30</t>
  </si>
  <si>
    <t>2020-05-31</t>
  </si>
  <si>
    <t>2020-06-30</t>
  </si>
  <si>
    <t>2020-07-31</t>
  </si>
  <si>
    <t>2020-08-31</t>
  </si>
  <si>
    <t>2020-09-30</t>
  </si>
  <si>
    <t>2020-10-31</t>
  </si>
  <si>
    <t>2020-11-30</t>
  </si>
  <si>
    <t>2020-12-31</t>
  </si>
  <si>
    <t>2021-01-31</t>
  </si>
  <si>
    <t>2021-02-28</t>
  </si>
  <si>
    <t>2021-03-31</t>
  </si>
  <si>
    <t>2021-04-30</t>
  </si>
  <si>
    <t>2021-05-31</t>
  </si>
  <si>
    <t>2021-06-30</t>
  </si>
  <si>
    <t>2021-07-31</t>
  </si>
  <si>
    <t>2021-08-31</t>
  </si>
  <si>
    <t>2021-09-30</t>
  </si>
  <si>
    <t>2021-10-31</t>
  </si>
  <si>
    <t>2021-11-30</t>
  </si>
  <si>
    <t>2021-12-31</t>
  </si>
  <si>
    <t>2022-01-31</t>
  </si>
  <si>
    <t>2022-02-28</t>
  </si>
  <si>
    <t>2022-03-31</t>
  </si>
  <si>
    <t>2022-04-30</t>
  </si>
  <si>
    <t>2022-05-31</t>
  </si>
  <si>
    <t>2022-06-30</t>
  </si>
  <si>
    <t>2022-07-31</t>
  </si>
  <si>
    <t>2022-08-31</t>
  </si>
  <si>
    <t>2022-09-30</t>
  </si>
  <si>
    <t>2022-10-31</t>
  </si>
  <si>
    <t>2022-11-30</t>
  </si>
  <si>
    <t>2022-12-31</t>
  </si>
  <si>
    <t>2023-01-31</t>
  </si>
  <si>
    <t>2023-02-28</t>
  </si>
  <si>
    <t>2023-03-31</t>
  </si>
  <si>
    <t>2023-04-30</t>
  </si>
  <si>
    <t>2023-05-31</t>
  </si>
  <si>
    <t>2023-06-30</t>
  </si>
  <si>
    <t>2023-07-31</t>
  </si>
  <si>
    <t>2023-08-31</t>
  </si>
  <si>
    <t>2023-09-30</t>
  </si>
  <si>
    <t>2023-10-31</t>
  </si>
  <si>
    <t>2023-11-30</t>
  </si>
  <si>
    <t>2023-12-31</t>
  </si>
  <si>
    <t>2024-01-31</t>
  </si>
  <si>
    <t>2024-02-29</t>
  </si>
  <si>
    <t>2024-03-31</t>
  </si>
  <si>
    <t>2024-04-30</t>
  </si>
  <si>
    <t>2024-05-31</t>
  </si>
  <si>
    <t>2024-06-30</t>
  </si>
  <si>
    <t>2024-07-31</t>
  </si>
  <si>
    <t>2024-08-31</t>
  </si>
  <si>
    <t>2024-09-30</t>
  </si>
  <si>
    <t>2024-10-31</t>
  </si>
  <si>
    <t>2024-11-30</t>
  </si>
  <si>
    <t>2024-12-31</t>
  </si>
  <si>
    <t>2025-01-31</t>
  </si>
  <si>
    <t>2025-02-28</t>
  </si>
  <si>
    <t>2025-03-31</t>
  </si>
  <si>
    <t>2025-04-30</t>
  </si>
  <si>
    <t>2025-05-31</t>
  </si>
  <si>
    <t>2025-06-30</t>
  </si>
  <si>
    <t>2025-07-31</t>
  </si>
  <si>
    <t>2025-08-31</t>
  </si>
  <si>
    <t>2025-09-30</t>
  </si>
  <si>
    <t>2025-10-31</t>
  </si>
  <si>
    <t>2025-11-30</t>
  </si>
  <si>
    <t>AAPL</t>
  </si>
  <si>
    <t>AMZN</t>
  </si>
  <si>
    <t>GOOG</t>
  </si>
  <si>
    <t>META</t>
  </si>
  <si>
    <t>MSFT</t>
  </si>
  <si>
    <t>NVDA</t>
  </si>
  <si>
    <t>TSLA</t>
  </si>
  <si>
    <t>Step 1: Estimate single index model for each stock</t>
  </si>
  <si>
    <t xml:space="preserve">Mean </t>
  </si>
  <si>
    <t>Std deviation</t>
  </si>
  <si>
    <t>Variance</t>
  </si>
  <si>
    <t>Single index model</t>
  </si>
  <si>
    <t>Alpha</t>
  </si>
  <si>
    <t>Beta</t>
  </si>
  <si>
    <t>R squared</t>
  </si>
  <si>
    <t>Idiosyncratic variance</t>
  </si>
  <si>
    <t>Step 2: Construct the active part of the portfolio</t>
  </si>
  <si>
    <t>Unadjusted weights (information ratios)</t>
  </si>
  <si>
    <t>Sum</t>
  </si>
  <si>
    <t>Active portfolio weights</t>
  </si>
  <si>
    <t>Step 3: Active portfolio characteristics</t>
  </si>
  <si>
    <t>Step 4: Optimal allocation to the active portfolio</t>
  </si>
  <si>
    <t>Information ratio of active portfolio</t>
  </si>
  <si>
    <t>Market risk premium to variance</t>
  </si>
  <si>
    <t>Unadjusted active weight</t>
  </si>
  <si>
    <t>Optimal weight in active portfolio</t>
  </si>
  <si>
    <t>Optimal weight in market portfolio</t>
  </si>
  <si>
    <t>Step 5: Construct complete portfolio</t>
  </si>
  <si>
    <t>Optimal weight inside complete portfolio</t>
  </si>
  <si>
    <t>Excess returns</t>
  </si>
  <si>
    <t>Rolling Alphas</t>
  </si>
  <si>
    <t>Rolling Betas</t>
  </si>
  <si>
    <t>Abnormal returns</t>
  </si>
  <si>
    <t>Most recent alphas</t>
  </si>
  <si>
    <t>R squared (shrinkage factor)</t>
  </si>
  <si>
    <t>Adjusted alphas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</si>
</sst>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0" fillId="2" borderId="0" xfId="0" applyFill="1"/>
    <xf numFmtId="0" fontId="2" fillId="0" borderId="0" xfId="0" applyFont="1"/>
    <xf numFmtId="0" fontId="0" fillId="0" borderId="3" xfId="0" applyBorder="1" applyAlignment="1">
      <alignment horizont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Alphas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Backtest!$L$2</c:f>
              <c:strCache>
                <c:ptCount val="1"/>
                <c:pt idx="0">
                  <c:v>AAPL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Backtest!$K$3:$K$61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Backtest!$L$3:$L$61</c:f>
              <c:numCache>
                <c:formatCode>General</c:formatCode>
                <c:ptCount val="59"/>
                <c:pt idx="0">
                  <c:v>1.6109349424684914E-2</c:v>
                </c:pt>
                <c:pt idx="1">
                  <c:v>1.6303927679191067E-2</c:v>
                </c:pt>
                <c:pt idx="2">
                  <c:v>1.475019827828189E-2</c:v>
                </c:pt>
                <c:pt idx="3">
                  <c:v>1.3733803478673035E-2</c:v>
                </c:pt>
                <c:pt idx="4">
                  <c:v>1.6649050680063313E-2</c:v>
                </c:pt>
                <c:pt idx="5">
                  <c:v>1.4892625259865021E-2</c:v>
                </c:pt>
                <c:pt idx="6">
                  <c:v>1.667623887535441E-2</c:v>
                </c:pt>
                <c:pt idx="7">
                  <c:v>1.6839223995626419E-2</c:v>
                </c:pt>
                <c:pt idx="8">
                  <c:v>1.6782738665780037E-2</c:v>
                </c:pt>
                <c:pt idx="9">
                  <c:v>1.5088335894391312E-2</c:v>
                </c:pt>
                <c:pt idx="10">
                  <c:v>1.4492455706607597E-2</c:v>
                </c:pt>
                <c:pt idx="11">
                  <c:v>1.7869466894182673E-2</c:v>
                </c:pt>
                <c:pt idx="12">
                  <c:v>1.7941244700643573E-2</c:v>
                </c:pt>
                <c:pt idx="13">
                  <c:v>1.8702911777996364E-2</c:v>
                </c:pt>
                <c:pt idx="14">
                  <c:v>1.6724334430342651E-2</c:v>
                </c:pt>
                <c:pt idx="15">
                  <c:v>1.6231182669530213E-2</c:v>
                </c:pt>
                <c:pt idx="16">
                  <c:v>1.6528204527425476E-2</c:v>
                </c:pt>
                <c:pt idx="17">
                  <c:v>1.4740735687030595E-2</c:v>
                </c:pt>
                <c:pt idx="18">
                  <c:v>1.6040449017913464E-2</c:v>
                </c:pt>
                <c:pt idx="19">
                  <c:v>1.6834914281137973E-2</c:v>
                </c:pt>
                <c:pt idx="20">
                  <c:v>1.5275823995081549E-2</c:v>
                </c:pt>
                <c:pt idx="21">
                  <c:v>1.6324251215329721E-2</c:v>
                </c:pt>
                <c:pt idx="22">
                  <c:v>1.5440886049160446E-2</c:v>
                </c:pt>
                <c:pt idx="23">
                  <c:v>1.4407931880175627E-2</c:v>
                </c:pt>
                <c:pt idx="24">
                  <c:v>1.3817734060891514E-2</c:v>
                </c:pt>
                <c:pt idx="25">
                  <c:v>1.5370160547515294E-2</c:v>
                </c:pt>
                <c:pt idx="26">
                  <c:v>1.4282076596828312E-2</c:v>
                </c:pt>
                <c:pt idx="27">
                  <c:v>1.6155346373528133E-2</c:v>
                </c:pt>
                <c:pt idx="28">
                  <c:v>1.6791934907208102E-2</c:v>
                </c:pt>
                <c:pt idx="29">
                  <c:v>1.5871715830132041E-2</c:v>
                </c:pt>
                <c:pt idx="30">
                  <c:v>1.6306397253583391E-2</c:v>
                </c:pt>
                <c:pt idx="31">
                  <c:v>1.6023723276316033E-2</c:v>
                </c:pt>
                <c:pt idx="32">
                  <c:v>1.3279635055291516E-2</c:v>
                </c:pt>
                <c:pt idx="33">
                  <c:v>1.2838326652861555E-2</c:v>
                </c:pt>
                <c:pt idx="34">
                  <c:v>1.2179169183848036E-2</c:v>
                </c:pt>
                <c:pt idx="35">
                  <c:v>1.5559120802642117E-2</c:v>
                </c:pt>
                <c:pt idx="36">
                  <c:v>1.4894411494729096E-2</c:v>
                </c:pt>
                <c:pt idx="37">
                  <c:v>1.4495927874073718E-2</c:v>
                </c:pt>
                <c:pt idx="38">
                  <c:v>1.3331004646494312E-2</c:v>
                </c:pt>
                <c:pt idx="39">
                  <c:v>1.051166356861416E-2</c:v>
                </c:pt>
                <c:pt idx="40">
                  <c:v>1.1283549716173485E-2</c:v>
                </c:pt>
                <c:pt idx="41">
                  <c:v>1.3406481314819791E-2</c:v>
                </c:pt>
                <c:pt idx="42">
                  <c:v>1.365023007634204E-2</c:v>
                </c:pt>
                <c:pt idx="43">
                  <c:v>1.3244676464304179E-2</c:v>
                </c:pt>
                <c:pt idx="44">
                  <c:v>1.3232385907268159E-2</c:v>
                </c:pt>
                <c:pt idx="45">
                  <c:v>1.2175237787792916E-2</c:v>
                </c:pt>
                <c:pt idx="46">
                  <c:v>1.0391409453691988E-2</c:v>
                </c:pt>
                <c:pt idx="47">
                  <c:v>9.6051102884919214E-3</c:v>
                </c:pt>
                <c:pt idx="48">
                  <c:v>1.0240703936948342E-2</c:v>
                </c:pt>
                <c:pt idx="49">
                  <c:v>7.8583015063516237E-3</c:v>
                </c:pt>
                <c:pt idx="50">
                  <c:v>9.4188916359850185E-3</c:v>
                </c:pt>
                <c:pt idx="51">
                  <c:v>6.7972190424532078E-3</c:v>
                </c:pt>
                <c:pt idx="52">
                  <c:v>6.1037885755264101E-3</c:v>
                </c:pt>
                <c:pt idx="53">
                  <c:v>4.2362168916991686E-3</c:v>
                </c:pt>
                <c:pt idx="54">
                  <c:v>1.8379620026296277E-3</c:v>
                </c:pt>
                <c:pt idx="55">
                  <c:v>3.3210548078405587E-4</c:v>
                </c:pt>
                <c:pt idx="56">
                  <c:v>3.136020918535834E-4</c:v>
                </c:pt>
                <c:pt idx="57">
                  <c:v>2.4814658332389921E-3</c:v>
                </c:pt>
                <c:pt idx="58">
                  <c:v>3.8455531051520431E-3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BD-402B-8531-D9683B53A2D2}"/>
            </c:ext>
          </c:extLst>
        </c:ser>
        <c:ser>
          <c:idx val="1"/>
          <c:order val="1"/>
          <c:tx>
            <c:strRef>
              <c:f>Backtest!$M$2</c:f>
              <c:strCache>
                <c:ptCount val="1"/>
                <c:pt idx="0">
                  <c:v>AMZN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strRef>
              <c:f>Backtest!$K$3:$K$61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Backtest!$M$3:$M$61</c:f>
              <c:numCache>
                <c:formatCode>General</c:formatCode>
                <c:ptCount val="59"/>
                <c:pt idx="0">
                  <c:v>1.46091263857266E-2</c:v>
                </c:pt>
                <c:pt idx="1">
                  <c:v>1.6100364563104395E-2</c:v>
                </c:pt>
                <c:pt idx="2">
                  <c:v>1.6240629119090154E-2</c:v>
                </c:pt>
                <c:pt idx="3">
                  <c:v>1.5677259760122353E-2</c:v>
                </c:pt>
                <c:pt idx="4">
                  <c:v>1.4864745078460887E-2</c:v>
                </c:pt>
                <c:pt idx="5">
                  <c:v>1.2271146577280652E-2</c:v>
                </c:pt>
                <c:pt idx="6">
                  <c:v>1.3067003947406741E-2</c:v>
                </c:pt>
                <c:pt idx="7">
                  <c:v>1.1992805589746866E-2</c:v>
                </c:pt>
                <c:pt idx="8">
                  <c:v>1.2053411362630967E-2</c:v>
                </c:pt>
                <c:pt idx="9">
                  <c:v>1.0316703892045753E-2</c:v>
                </c:pt>
                <c:pt idx="10">
                  <c:v>1.0675900834312933E-2</c:v>
                </c:pt>
                <c:pt idx="11">
                  <c:v>1.3025236333112528E-2</c:v>
                </c:pt>
                <c:pt idx="12">
                  <c:v>1.2151734644860942E-2</c:v>
                </c:pt>
                <c:pt idx="13">
                  <c:v>9.9143438206285624E-3</c:v>
                </c:pt>
                <c:pt idx="14">
                  <c:v>1.1064607255550715E-2</c:v>
                </c:pt>
                <c:pt idx="15">
                  <c:v>1.0686972256508857E-2</c:v>
                </c:pt>
                <c:pt idx="16">
                  <c:v>6.7625714272698985E-3</c:v>
                </c:pt>
                <c:pt idx="17">
                  <c:v>5.2101867111207303E-3</c:v>
                </c:pt>
                <c:pt idx="18">
                  <c:v>5.4211980758646552E-3</c:v>
                </c:pt>
                <c:pt idx="19">
                  <c:v>7.2276169551016428E-3</c:v>
                </c:pt>
                <c:pt idx="20">
                  <c:v>7.11529713778109E-3</c:v>
                </c:pt>
                <c:pt idx="21">
                  <c:v>8.1231762202725478E-3</c:v>
                </c:pt>
                <c:pt idx="22">
                  <c:v>3.6101350278286808E-3</c:v>
                </c:pt>
                <c:pt idx="23">
                  <c:v>1.4788819127503922E-3</c:v>
                </c:pt>
                <c:pt idx="24">
                  <c:v>6.5667056756912867E-4</c:v>
                </c:pt>
                <c:pt idx="25">
                  <c:v>1.8907446839866449E-4</c:v>
                </c:pt>
                <c:pt idx="26">
                  <c:v>-2.457133121956584E-3</c:v>
                </c:pt>
                <c:pt idx="27">
                  <c:v>-1.1978752666672483E-3</c:v>
                </c:pt>
                <c:pt idx="28">
                  <c:v>-2.346082017804646E-3</c:v>
                </c:pt>
                <c:pt idx="29">
                  <c:v>-1.4938922488461938E-4</c:v>
                </c:pt>
                <c:pt idx="30">
                  <c:v>-7.8670520106271201E-4</c:v>
                </c:pt>
                <c:pt idx="31">
                  <c:v>-1.1473188409667368E-3</c:v>
                </c:pt>
                <c:pt idx="32">
                  <c:v>-1.4810814681475628E-3</c:v>
                </c:pt>
                <c:pt idx="33">
                  <c:v>-1.7405746211285921E-3</c:v>
                </c:pt>
                <c:pt idx="34">
                  <c:v>2.0222158741310288E-3</c:v>
                </c:pt>
                <c:pt idx="35">
                  <c:v>1.3311056653573811E-3</c:v>
                </c:pt>
                <c:pt idx="36">
                  <c:v>1.1697208278427483E-3</c:v>
                </c:pt>
                <c:pt idx="37">
                  <c:v>7.2611013916085154E-4</c:v>
                </c:pt>
                <c:pt idx="38">
                  <c:v>3.1464398313140254E-3</c:v>
                </c:pt>
                <c:pt idx="39">
                  <c:v>1.7044259242244321E-3</c:v>
                </c:pt>
                <c:pt idx="40">
                  <c:v>1.5417432389670076E-3</c:v>
                </c:pt>
                <c:pt idx="41">
                  <c:v>9.5439276295187017E-4</c:v>
                </c:pt>
                <c:pt idx="42">
                  <c:v>2.0451278709913458E-3</c:v>
                </c:pt>
                <c:pt idx="43">
                  <c:v>1.7006394346325438E-3</c:v>
                </c:pt>
                <c:pt idx="44">
                  <c:v>9.9765852203153628E-4</c:v>
                </c:pt>
                <c:pt idx="45">
                  <c:v>1.9989175996406403E-3</c:v>
                </c:pt>
                <c:pt idx="46">
                  <c:v>2.1546459540371186E-3</c:v>
                </c:pt>
                <c:pt idx="47">
                  <c:v>3.1221866238310969E-3</c:v>
                </c:pt>
                <c:pt idx="48">
                  <c:v>4.9068888464718369E-3</c:v>
                </c:pt>
                <c:pt idx="49">
                  <c:v>4.1514028334655936E-3</c:v>
                </c:pt>
                <c:pt idx="50">
                  <c:v>1.9024369481930262E-3</c:v>
                </c:pt>
                <c:pt idx="51">
                  <c:v>-4.4380408541423045E-3</c:v>
                </c:pt>
                <c:pt idx="52">
                  <c:v>-5.3662860650285794E-3</c:v>
                </c:pt>
                <c:pt idx="53">
                  <c:v>-3.8806216078994885E-3</c:v>
                </c:pt>
                <c:pt idx="54">
                  <c:v>-5.367667590551628E-3</c:v>
                </c:pt>
                <c:pt idx="55">
                  <c:v>-5.6611518517215957E-3</c:v>
                </c:pt>
                <c:pt idx="56">
                  <c:v>-6.3347993375976264E-3</c:v>
                </c:pt>
                <c:pt idx="57">
                  <c:v>-6.8309769111291607E-3</c:v>
                </c:pt>
                <c:pt idx="58">
                  <c:v>-5.3302786780587263E-3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BD-402B-8531-D9683B53A2D2}"/>
            </c:ext>
          </c:extLst>
        </c:ser>
        <c:ser>
          <c:idx val="2"/>
          <c:order val="2"/>
          <c:tx>
            <c:strRef>
              <c:f>Backtest!$N$2</c:f>
              <c:strCache>
                <c:ptCount val="1"/>
                <c:pt idx="0">
                  <c:v>GOOG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strRef>
              <c:f>Backtest!$K$3:$K$61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Backtest!$N$3:$N$61</c:f>
              <c:numCache>
                <c:formatCode>General</c:formatCode>
                <c:ptCount val="59"/>
                <c:pt idx="0">
                  <c:v>3.2204812178155059E-3</c:v>
                </c:pt>
                <c:pt idx="1">
                  <c:v>3.3595679604314765E-3</c:v>
                </c:pt>
                <c:pt idx="2">
                  <c:v>5.7436703741043701E-3</c:v>
                </c:pt>
                <c:pt idx="3">
                  <c:v>5.4865669195540753E-3</c:v>
                </c:pt>
                <c:pt idx="4">
                  <c:v>8.3653417138246939E-3</c:v>
                </c:pt>
                <c:pt idx="5">
                  <c:v>7.5860859851137209E-3</c:v>
                </c:pt>
                <c:pt idx="6">
                  <c:v>8.9027698679536894E-3</c:v>
                </c:pt>
                <c:pt idx="7">
                  <c:v>8.9787524625392617E-3</c:v>
                </c:pt>
                <c:pt idx="8">
                  <c:v>9.8513313645663351E-3</c:v>
                </c:pt>
                <c:pt idx="9">
                  <c:v>8.6269517866440649E-3</c:v>
                </c:pt>
                <c:pt idx="10">
                  <c:v>8.642058387426552E-3</c:v>
                </c:pt>
                <c:pt idx="11">
                  <c:v>9.1499603366087985E-3</c:v>
                </c:pt>
                <c:pt idx="12">
                  <c:v>8.9207412309933974E-3</c:v>
                </c:pt>
                <c:pt idx="13">
                  <c:v>8.6510991192486914E-3</c:v>
                </c:pt>
                <c:pt idx="14">
                  <c:v>8.9915466543761327E-3</c:v>
                </c:pt>
                <c:pt idx="15">
                  <c:v>8.9765928075466826E-3</c:v>
                </c:pt>
                <c:pt idx="16">
                  <c:v>5.5660350813165147E-3</c:v>
                </c:pt>
                <c:pt idx="17">
                  <c:v>4.5961209028649343E-3</c:v>
                </c:pt>
                <c:pt idx="18">
                  <c:v>6.7816893758845757E-3</c:v>
                </c:pt>
                <c:pt idx="19">
                  <c:v>6.3672530351103554E-3</c:v>
                </c:pt>
                <c:pt idx="20">
                  <c:v>5.7050817858784689E-3</c:v>
                </c:pt>
                <c:pt idx="21">
                  <c:v>5.2584608422264947E-3</c:v>
                </c:pt>
                <c:pt idx="22">
                  <c:v>3.3702060384749981E-3</c:v>
                </c:pt>
                <c:pt idx="23">
                  <c:v>4.1257464327478441E-3</c:v>
                </c:pt>
                <c:pt idx="24">
                  <c:v>2.6552630446935246E-3</c:v>
                </c:pt>
                <c:pt idx="25">
                  <c:v>2.5501087462637389E-3</c:v>
                </c:pt>
                <c:pt idx="26">
                  <c:v>1.5886224648711134E-3</c:v>
                </c:pt>
                <c:pt idx="27">
                  <c:v>4.3029012636093215E-3</c:v>
                </c:pt>
                <c:pt idx="28">
                  <c:v>5.1259605547692398E-3</c:v>
                </c:pt>
                <c:pt idx="29">
                  <c:v>6.7795402888912153E-3</c:v>
                </c:pt>
                <c:pt idx="30">
                  <c:v>5.1649601798862427E-3</c:v>
                </c:pt>
                <c:pt idx="31">
                  <c:v>5.2621161769178127E-3</c:v>
                </c:pt>
                <c:pt idx="32">
                  <c:v>6.7417697096127122E-3</c:v>
                </c:pt>
                <c:pt idx="33">
                  <c:v>7.2804038105850387E-3</c:v>
                </c:pt>
                <c:pt idx="34">
                  <c:v>7.3282535116541096E-3</c:v>
                </c:pt>
                <c:pt idx="35">
                  <c:v>7.0737507760788385E-3</c:v>
                </c:pt>
                <c:pt idx="36">
                  <c:v>6.1892254625824476E-3</c:v>
                </c:pt>
                <c:pt idx="37">
                  <c:v>6.1739822132570593E-3</c:v>
                </c:pt>
                <c:pt idx="38">
                  <c:v>5.6923979418517859E-3</c:v>
                </c:pt>
                <c:pt idx="39">
                  <c:v>5.9971007289860313E-3</c:v>
                </c:pt>
                <c:pt idx="40">
                  <c:v>8.8580524768295931E-3</c:v>
                </c:pt>
                <c:pt idx="41">
                  <c:v>9.1785230501312074E-3</c:v>
                </c:pt>
                <c:pt idx="42">
                  <c:v>1.0677826837832756E-2</c:v>
                </c:pt>
                <c:pt idx="43">
                  <c:v>7.6421866039663913E-3</c:v>
                </c:pt>
                <c:pt idx="44">
                  <c:v>6.5451448840409474E-3</c:v>
                </c:pt>
                <c:pt idx="45">
                  <c:v>6.239093302443639E-3</c:v>
                </c:pt>
                <c:pt idx="46">
                  <c:v>6.7753728972701315E-3</c:v>
                </c:pt>
                <c:pt idx="47">
                  <c:v>5.781962477487133E-3</c:v>
                </c:pt>
                <c:pt idx="48">
                  <c:v>8.602759658563764E-3</c:v>
                </c:pt>
                <c:pt idx="49">
                  <c:v>8.1438233802143441E-3</c:v>
                </c:pt>
                <c:pt idx="50">
                  <c:v>5.1833110365002433E-3</c:v>
                </c:pt>
                <c:pt idx="51">
                  <c:v>4.4626162115035534E-3</c:v>
                </c:pt>
                <c:pt idx="52">
                  <c:v>4.9075707137925771E-3</c:v>
                </c:pt>
                <c:pt idx="53">
                  <c:v>4.9879271689506118E-3</c:v>
                </c:pt>
                <c:pt idx="54">
                  <c:v>5.202405919379963E-3</c:v>
                </c:pt>
                <c:pt idx="55">
                  <c:v>6.340582906364885E-3</c:v>
                </c:pt>
                <c:pt idx="56">
                  <c:v>7.3664284794876956E-3</c:v>
                </c:pt>
                <c:pt idx="57">
                  <c:v>1.0283458316661552E-2</c:v>
                </c:pt>
                <c:pt idx="58">
                  <c:v>1.0070158378428945E-2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BD-402B-8531-D9683B53A2D2}"/>
            </c:ext>
          </c:extLst>
        </c:ser>
        <c:ser>
          <c:idx val="3"/>
          <c:order val="3"/>
          <c:tx>
            <c:strRef>
              <c:f>Backtest!$O$2</c:f>
              <c:strCache>
                <c:ptCount val="1"/>
                <c:pt idx="0">
                  <c:v>META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strRef>
              <c:f>Backtest!$K$3:$K$61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Backtest!$O$3:$O$61</c:f>
              <c:numCache>
                <c:formatCode>General</c:formatCode>
                <c:ptCount val="59"/>
                <c:pt idx="0">
                  <c:v>4.073785545157466E-3</c:v>
                </c:pt>
                <c:pt idx="1">
                  <c:v>-2.0544281360889219E-4</c:v>
                </c:pt>
                <c:pt idx="2">
                  <c:v>1.08324593559226E-4</c:v>
                </c:pt>
                <c:pt idx="3">
                  <c:v>1.815657389494043E-3</c:v>
                </c:pt>
                <c:pt idx="4">
                  <c:v>2.0485132657908321E-3</c:v>
                </c:pt>
                <c:pt idx="5">
                  <c:v>2.3626989316097198E-3</c:v>
                </c:pt>
                <c:pt idx="6">
                  <c:v>3.4430669408140359E-3</c:v>
                </c:pt>
                <c:pt idx="7">
                  <c:v>3.0698351322166195E-3</c:v>
                </c:pt>
                <c:pt idx="8">
                  <c:v>3.3135806251297084E-3</c:v>
                </c:pt>
                <c:pt idx="9">
                  <c:v>1.8469845014722069E-3</c:v>
                </c:pt>
                <c:pt idx="10">
                  <c:v>-4.4235001369341206E-4</c:v>
                </c:pt>
                <c:pt idx="11">
                  <c:v>1.9664478470013472E-3</c:v>
                </c:pt>
                <c:pt idx="12">
                  <c:v>2.7526308906159168E-3</c:v>
                </c:pt>
                <c:pt idx="13">
                  <c:v>1.1561083554688378E-3</c:v>
                </c:pt>
                <c:pt idx="14">
                  <c:v>-4.7113158071611996E-3</c:v>
                </c:pt>
                <c:pt idx="15">
                  <c:v>-5.3243156862590544E-3</c:v>
                </c:pt>
                <c:pt idx="16">
                  <c:v>-5.4052300886960856E-3</c:v>
                </c:pt>
                <c:pt idx="17">
                  <c:v>-5.8255958384943957E-3</c:v>
                </c:pt>
                <c:pt idx="18">
                  <c:v>-6.8847239897261419E-3</c:v>
                </c:pt>
                <c:pt idx="19">
                  <c:v>-1.0032123648282567E-2</c:v>
                </c:pt>
                <c:pt idx="20">
                  <c:v>-8.8870788780177744E-3</c:v>
                </c:pt>
                <c:pt idx="21">
                  <c:v>-9.4059517079897598E-3</c:v>
                </c:pt>
                <c:pt idx="22">
                  <c:v>-1.5327049203898126E-2</c:v>
                </c:pt>
                <c:pt idx="23">
                  <c:v>-1.1377408843815898E-2</c:v>
                </c:pt>
                <c:pt idx="24">
                  <c:v>-9.3228650041714822E-3</c:v>
                </c:pt>
                <c:pt idx="25">
                  <c:v>-6.9789360884601548E-3</c:v>
                </c:pt>
                <c:pt idx="26">
                  <c:v>-3.2557642299475891E-3</c:v>
                </c:pt>
                <c:pt idx="27">
                  <c:v>1.0371033827357608E-3</c:v>
                </c:pt>
                <c:pt idx="28">
                  <c:v>1.8895378015499308E-3</c:v>
                </c:pt>
                <c:pt idx="29">
                  <c:v>2.1519456798573516E-3</c:v>
                </c:pt>
                <c:pt idx="30">
                  <c:v>2.1655930782682881E-3</c:v>
                </c:pt>
                <c:pt idx="31">
                  <c:v>5.5663090126424168E-3</c:v>
                </c:pt>
                <c:pt idx="32">
                  <c:v>5.0167916409827665E-3</c:v>
                </c:pt>
                <c:pt idx="33">
                  <c:v>7.4750969780193483E-3</c:v>
                </c:pt>
                <c:pt idx="34">
                  <c:v>7.9724869994387011E-3</c:v>
                </c:pt>
                <c:pt idx="35">
                  <c:v>9.3106030613351581E-3</c:v>
                </c:pt>
                <c:pt idx="36">
                  <c:v>8.8540365110807637E-3</c:v>
                </c:pt>
                <c:pt idx="37">
                  <c:v>8.1820757387386176E-3</c:v>
                </c:pt>
                <c:pt idx="38">
                  <c:v>1.2067487719120569E-2</c:v>
                </c:pt>
                <c:pt idx="39">
                  <c:v>1.108587266975892E-2</c:v>
                </c:pt>
                <c:pt idx="40">
                  <c:v>7.9977845445405801E-3</c:v>
                </c:pt>
                <c:pt idx="41">
                  <c:v>8.6802210124600904E-3</c:v>
                </c:pt>
                <c:pt idx="42">
                  <c:v>9.2457618115105514E-3</c:v>
                </c:pt>
                <c:pt idx="43">
                  <c:v>8.1471792259757876E-3</c:v>
                </c:pt>
                <c:pt idx="44">
                  <c:v>9.7285024482540138E-3</c:v>
                </c:pt>
                <c:pt idx="45">
                  <c:v>1.1914530533397505E-2</c:v>
                </c:pt>
                <c:pt idx="46">
                  <c:v>1.1059934223563902E-2</c:v>
                </c:pt>
                <c:pt idx="47">
                  <c:v>1.0119035075356905E-2</c:v>
                </c:pt>
                <c:pt idx="48">
                  <c:v>1.1273136361447113E-2</c:v>
                </c:pt>
                <c:pt idx="49">
                  <c:v>1.3821794348181878E-2</c:v>
                </c:pt>
                <c:pt idx="50">
                  <c:v>1.2767475528545361E-2</c:v>
                </c:pt>
                <c:pt idx="51">
                  <c:v>1.0774008478568147E-2</c:v>
                </c:pt>
                <c:pt idx="52">
                  <c:v>9.4525144266827191E-3</c:v>
                </c:pt>
                <c:pt idx="53">
                  <c:v>1.0339952857390217E-2</c:v>
                </c:pt>
                <c:pt idx="54">
                  <c:v>1.1763370312932609E-2</c:v>
                </c:pt>
                <c:pt idx="55">
                  <c:v>1.1448176649476149E-2</c:v>
                </c:pt>
                <c:pt idx="56">
                  <c:v>9.4808590882815257E-3</c:v>
                </c:pt>
                <c:pt idx="57">
                  <c:v>1.0202813829572869E-2</c:v>
                </c:pt>
                <c:pt idx="58">
                  <c:v>7.4531439630128871E-3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BD-402B-8531-D9683B53A2D2}"/>
            </c:ext>
          </c:extLst>
        </c:ser>
        <c:ser>
          <c:idx val="4"/>
          <c:order val="4"/>
          <c:tx>
            <c:strRef>
              <c:f>Backtest!$P$2</c:f>
              <c:strCache>
                <c:ptCount val="1"/>
                <c:pt idx="0">
                  <c:v>MSFT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strRef>
              <c:f>Backtest!$K$3:$K$61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Backtest!$P$3:$P$61</c:f>
              <c:numCache>
                <c:formatCode>General</c:formatCode>
                <c:ptCount val="59"/>
                <c:pt idx="0">
                  <c:v>1.5725151432173259E-2</c:v>
                </c:pt>
                <c:pt idx="1">
                  <c:v>1.5733082262000209E-2</c:v>
                </c:pt>
                <c:pt idx="2">
                  <c:v>1.6890699197357882E-2</c:v>
                </c:pt>
                <c:pt idx="3">
                  <c:v>1.6292458661090577E-2</c:v>
                </c:pt>
                <c:pt idx="4">
                  <c:v>1.8583425972932555E-2</c:v>
                </c:pt>
                <c:pt idx="5">
                  <c:v>1.7527791174201227E-2</c:v>
                </c:pt>
                <c:pt idx="6">
                  <c:v>1.9118557023175338E-2</c:v>
                </c:pt>
                <c:pt idx="7">
                  <c:v>1.8681861102829527E-2</c:v>
                </c:pt>
                <c:pt idx="8">
                  <c:v>1.9130062365914642E-2</c:v>
                </c:pt>
                <c:pt idx="9">
                  <c:v>1.8165246212539871E-2</c:v>
                </c:pt>
                <c:pt idx="10">
                  <c:v>1.8544654008542362E-2</c:v>
                </c:pt>
                <c:pt idx="11">
                  <c:v>1.9027222211215614E-2</c:v>
                </c:pt>
                <c:pt idx="12">
                  <c:v>1.8576592215803121E-2</c:v>
                </c:pt>
                <c:pt idx="13">
                  <c:v>1.7428758732765656E-2</c:v>
                </c:pt>
                <c:pt idx="14">
                  <c:v>1.7524861755051246E-2</c:v>
                </c:pt>
                <c:pt idx="15">
                  <c:v>1.7088697722631746E-2</c:v>
                </c:pt>
                <c:pt idx="16">
                  <c:v>1.5982073147859089E-2</c:v>
                </c:pt>
                <c:pt idx="17">
                  <c:v>1.5484484434681318E-2</c:v>
                </c:pt>
                <c:pt idx="18">
                  <c:v>1.6104917553747981E-2</c:v>
                </c:pt>
                <c:pt idx="19">
                  <c:v>1.5670454531748979E-2</c:v>
                </c:pt>
                <c:pt idx="20">
                  <c:v>1.4457796895023179E-2</c:v>
                </c:pt>
                <c:pt idx="21">
                  <c:v>1.4173570554352704E-2</c:v>
                </c:pt>
                <c:pt idx="22">
                  <c:v>1.1659760242239983E-2</c:v>
                </c:pt>
                <c:pt idx="23">
                  <c:v>1.2742857653331144E-2</c:v>
                </c:pt>
                <c:pt idx="24">
                  <c:v>1.2441886803698569E-2</c:v>
                </c:pt>
                <c:pt idx="25">
                  <c:v>1.1155932390981522E-2</c:v>
                </c:pt>
                <c:pt idx="26">
                  <c:v>1.1296937105331788E-2</c:v>
                </c:pt>
                <c:pt idx="27">
                  <c:v>1.3500562902473754E-2</c:v>
                </c:pt>
                <c:pt idx="28">
                  <c:v>1.4102962624117135E-2</c:v>
                </c:pt>
                <c:pt idx="29">
                  <c:v>1.4629475052013844E-2</c:v>
                </c:pt>
                <c:pt idx="30">
                  <c:v>1.4442402442037844E-2</c:v>
                </c:pt>
                <c:pt idx="31">
                  <c:v>1.3009512622873512E-2</c:v>
                </c:pt>
                <c:pt idx="32">
                  <c:v>1.2384518668165161E-2</c:v>
                </c:pt>
                <c:pt idx="33">
                  <c:v>1.2126849441027564E-2</c:v>
                </c:pt>
                <c:pt idx="34">
                  <c:v>1.392249041050141E-2</c:v>
                </c:pt>
                <c:pt idx="35">
                  <c:v>1.415102712564496E-2</c:v>
                </c:pt>
                <c:pt idx="36">
                  <c:v>1.3597949045693948E-2</c:v>
                </c:pt>
                <c:pt idx="37">
                  <c:v>1.4843003248197676E-2</c:v>
                </c:pt>
                <c:pt idx="38">
                  <c:v>1.4123079120999799E-2</c:v>
                </c:pt>
                <c:pt idx="39">
                  <c:v>1.3228128450784943E-2</c:v>
                </c:pt>
                <c:pt idx="40">
                  <c:v>1.127884862467027E-2</c:v>
                </c:pt>
                <c:pt idx="41">
                  <c:v>1.1669209864024905E-2</c:v>
                </c:pt>
                <c:pt idx="42">
                  <c:v>1.2079566892973291E-2</c:v>
                </c:pt>
                <c:pt idx="43">
                  <c:v>1.0690144857137469E-2</c:v>
                </c:pt>
                <c:pt idx="44">
                  <c:v>9.7726063797815097E-3</c:v>
                </c:pt>
                <c:pt idx="45">
                  <c:v>1.0048102736873789E-2</c:v>
                </c:pt>
                <c:pt idx="46">
                  <c:v>8.9061283992771852E-3</c:v>
                </c:pt>
                <c:pt idx="47">
                  <c:v>8.376140976655207E-3</c:v>
                </c:pt>
                <c:pt idx="48">
                  <c:v>8.4115684600201222E-3</c:v>
                </c:pt>
                <c:pt idx="49">
                  <c:v>6.3876991537002228E-3</c:v>
                </c:pt>
                <c:pt idx="50">
                  <c:v>5.4702596718591949E-3</c:v>
                </c:pt>
                <c:pt idx="51">
                  <c:v>2.8593555165139055E-3</c:v>
                </c:pt>
                <c:pt idx="52">
                  <c:v>3.8029951009683309E-3</c:v>
                </c:pt>
                <c:pt idx="53">
                  <c:v>5.5186200494891906E-3</c:v>
                </c:pt>
                <c:pt idx="54">
                  <c:v>4.565941835249214E-3</c:v>
                </c:pt>
                <c:pt idx="55">
                  <c:v>5.9836377260384169E-3</c:v>
                </c:pt>
                <c:pt idx="56">
                  <c:v>4.5079398415696584E-3</c:v>
                </c:pt>
                <c:pt idx="57">
                  <c:v>4.9697738821360988E-3</c:v>
                </c:pt>
                <c:pt idx="58">
                  <c:v>4.9700466893932132E-3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BD-402B-8531-D9683B53A2D2}"/>
            </c:ext>
          </c:extLst>
        </c:ser>
        <c:ser>
          <c:idx val="5"/>
          <c:order val="5"/>
          <c:tx>
            <c:strRef>
              <c:f>Backtest!$Q$2</c:f>
              <c:strCache>
                <c:ptCount val="1"/>
                <c:pt idx="0">
                  <c:v>NVDA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strRef>
              <c:f>Backtest!$K$3:$K$61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Backtest!$Q$3:$Q$61</c:f>
              <c:numCache>
                <c:formatCode>General</c:formatCode>
                <c:ptCount val="59"/>
                <c:pt idx="0">
                  <c:v>3.6560110052846102E-2</c:v>
                </c:pt>
                <c:pt idx="1">
                  <c:v>3.750824050543447E-2</c:v>
                </c:pt>
                <c:pt idx="2">
                  <c:v>3.6590772524297391E-2</c:v>
                </c:pt>
                <c:pt idx="3">
                  <c:v>3.4938164712070535E-2</c:v>
                </c:pt>
                <c:pt idx="4">
                  <c:v>3.6104430576249152E-2</c:v>
                </c:pt>
                <c:pt idx="5">
                  <c:v>3.2719414419590587E-2</c:v>
                </c:pt>
                <c:pt idx="6">
                  <c:v>3.561480793726475E-2</c:v>
                </c:pt>
                <c:pt idx="7">
                  <c:v>3.256651761104723E-2</c:v>
                </c:pt>
                <c:pt idx="8">
                  <c:v>3.3086847060955271E-2</c:v>
                </c:pt>
                <c:pt idx="9">
                  <c:v>3.0486480297440752E-2</c:v>
                </c:pt>
                <c:pt idx="10">
                  <c:v>3.0954772757158019E-2</c:v>
                </c:pt>
                <c:pt idx="11">
                  <c:v>3.3827707515452506E-2</c:v>
                </c:pt>
                <c:pt idx="12">
                  <c:v>2.9600008107788182E-2</c:v>
                </c:pt>
                <c:pt idx="13">
                  <c:v>2.7257797944406071E-2</c:v>
                </c:pt>
                <c:pt idx="14">
                  <c:v>2.9357991157802434E-2</c:v>
                </c:pt>
                <c:pt idx="15">
                  <c:v>2.9314526643893887E-2</c:v>
                </c:pt>
                <c:pt idx="16">
                  <c:v>2.5371724667653417E-2</c:v>
                </c:pt>
                <c:pt idx="17">
                  <c:v>1.9438189301257194E-2</c:v>
                </c:pt>
                <c:pt idx="18">
                  <c:v>1.8174332492699063E-2</c:v>
                </c:pt>
                <c:pt idx="19">
                  <c:v>1.7272765161358689E-2</c:v>
                </c:pt>
                <c:pt idx="20">
                  <c:v>1.4407784342917767E-2</c:v>
                </c:pt>
                <c:pt idx="21">
                  <c:v>1.3137174561165888E-2</c:v>
                </c:pt>
                <c:pt idx="22">
                  <c:v>1.1005205972567484E-2</c:v>
                </c:pt>
                <c:pt idx="23">
                  <c:v>1.4867402618787101E-2</c:v>
                </c:pt>
                <c:pt idx="24">
                  <c:v>1.5090560341082086E-2</c:v>
                </c:pt>
                <c:pt idx="25">
                  <c:v>1.5684470156763615E-2</c:v>
                </c:pt>
                <c:pt idx="26">
                  <c:v>1.8985582996376982E-2</c:v>
                </c:pt>
                <c:pt idx="27">
                  <c:v>2.149400181176616E-2</c:v>
                </c:pt>
                <c:pt idx="28">
                  <c:v>2.1838989398738427E-2</c:v>
                </c:pt>
                <c:pt idx="29">
                  <c:v>2.6617711649230401E-2</c:v>
                </c:pt>
                <c:pt idx="30">
                  <c:v>2.7944387561501218E-2</c:v>
                </c:pt>
                <c:pt idx="31">
                  <c:v>2.9001617038162827E-2</c:v>
                </c:pt>
                <c:pt idx="32">
                  <c:v>2.9246546228995876E-2</c:v>
                </c:pt>
                <c:pt idx="33">
                  <c:v>2.8520060748892267E-2</c:v>
                </c:pt>
                <c:pt idx="34">
                  <c:v>3.0828990559103885E-2</c:v>
                </c:pt>
                <c:pt idx="35">
                  <c:v>3.5056092410230014E-2</c:v>
                </c:pt>
                <c:pt idx="36">
                  <c:v>3.5722095120022113E-2</c:v>
                </c:pt>
                <c:pt idx="37">
                  <c:v>4.0078558525563579E-2</c:v>
                </c:pt>
                <c:pt idx="38">
                  <c:v>4.271416184168228E-2</c:v>
                </c:pt>
                <c:pt idx="39">
                  <c:v>4.175659964796774E-2</c:v>
                </c:pt>
                <c:pt idx="40">
                  <c:v>4.3025791350173065E-2</c:v>
                </c:pt>
                <c:pt idx="41">
                  <c:v>4.917754147546928E-2</c:v>
                </c:pt>
                <c:pt idx="42">
                  <c:v>4.8961376006408444E-2</c:v>
                </c:pt>
                <c:pt idx="43">
                  <c:v>4.7592828842228742E-2</c:v>
                </c:pt>
                <c:pt idx="44">
                  <c:v>4.6939173753681375E-2</c:v>
                </c:pt>
                <c:pt idx="45">
                  <c:v>4.645685164208016E-2</c:v>
                </c:pt>
                <c:pt idx="46">
                  <c:v>4.6338166187538152E-2</c:v>
                </c:pt>
                <c:pt idx="47">
                  <c:v>4.5329505162106681E-2</c:v>
                </c:pt>
                <c:pt idx="48">
                  <c:v>4.4839638710405527E-2</c:v>
                </c:pt>
                <c:pt idx="49">
                  <c:v>4.2440290333606384E-2</c:v>
                </c:pt>
                <c:pt idx="50">
                  <c:v>3.7803713818368709E-2</c:v>
                </c:pt>
                <c:pt idx="51">
                  <c:v>3.1508506739667833E-2</c:v>
                </c:pt>
                <c:pt idx="52">
                  <c:v>3.2423142035394995E-2</c:v>
                </c:pt>
                <c:pt idx="53">
                  <c:v>3.2553638821244797E-2</c:v>
                </c:pt>
                <c:pt idx="54">
                  <c:v>3.3218575739502668E-2</c:v>
                </c:pt>
                <c:pt idx="55">
                  <c:v>3.4435931171215295E-2</c:v>
                </c:pt>
                <c:pt idx="56">
                  <c:v>3.206810171604671E-2</c:v>
                </c:pt>
                <c:pt idx="57">
                  <c:v>3.0513135239437564E-2</c:v>
                </c:pt>
                <c:pt idx="58">
                  <c:v>3.1911131492660387E-2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BD-402B-8531-D9683B53A2D2}"/>
            </c:ext>
          </c:extLst>
        </c:ser>
        <c:ser>
          <c:idx val="6"/>
          <c:order val="6"/>
          <c:tx>
            <c:strRef>
              <c:f>Backtest!$R$2</c:f>
              <c:strCache>
                <c:ptCount val="1"/>
                <c:pt idx="0">
                  <c:v>TSLA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strRef>
              <c:f>Backtest!$K$3:$K$61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Backtest!$R$3:$R$61</c:f>
              <c:numCache>
                <c:formatCode>General</c:formatCode>
                <c:ptCount val="59"/>
                <c:pt idx="0">
                  <c:v>3.3735267039311428E-2</c:v>
                </c:pt>
                <c:pt idx="1">
                  <c:v>3.8310958965269495E-2</c:v>
                </c:pt>
                <c:pt idx="2">
                  <c:v>3.5254588742433597E-2</c:v>
                </c:pt>
                <c:pt idx="3">
                  <c:v>3.3405847018377191E-2</c:v>
                </c:pt>
                <c:pt idx="4">
                  <c:v>3.2616962012994702E-2</c:v>
                </c:pt>
                <c:pt idx="5">
                  <c:v>3.2070153773954023E-2</c:v>
                </c:pt>
                <c:pt idx="6">
                  <c:v>3.3583712982818148E-2</c:v>
                </c:pt>
                <c:pt idx="7">
                  <c:v>3.2827489612682711E-2</c:v>
                </c:pt>
                <c:pt idx="8">
                  <c:v>3.5026602261267768E-2</c:v>
                </c:pt>
                <c:pt idx="9">
                  <c:v>3.8809230151487725E-2</c:v>
                </c:pt>
                <c:pt idx="10">
                  <c:v>4.2372312053313564E-2</c:v>
                </c:pt>
                <c:pt idx="11">
                  <c:v>4.5016471362733554E-2</c:v>
                </c:pt>
                <c:pt idx="12">
                  <c:v>4.1521813603400501E-2</c:v>
                </c:pt>
                <c:pt idx="13">
                  <c:v>3.9162822283192116E-2</c:v>
                </c:pt>
                <c:pt idx="14">
                  <c:v>3.9613166743391985E-2</c:v>
                </c:pt>
                <c:pt idx="15">
                  <c:v>4.0404923946680465E-2</c:v>
                </c:pt>
                <c:pt idx="16">
                  <c:v>3.83864950628032E-2</c:v>
                </c:pt>
                <c:pt idx="17">
                  <c:v>3.5137428237599633E-2</c:v>
                </c:pt>
                <c:pt idx="18">
                  <c:v>3.5655164448227014E-2</c:v>
                </c:pt>
                <c:pt idx="19">
                  <c:v>3.955405374259148E-2</c:v>
                </c:pt>
                <c:pt idx="20">
                  <c:v>3.7952972797463472E-2</c:v>
                </c:pt>
                <c:pt idx="21">
                  <c:v>4.2711434382308656E-2</c:v>
                </c:pt>
                <c:pt idx="22">
                  <c:v>3.993682464124447E-2</c:v>
                </c:pt>
                <c:pt idx="23">
                  <c:v>3.8464154691834444E-2</c:v>
                </c:pt>
                <c:pt idx="24">
                  <c:v>3.3715208912652332E-2</c:v>
                </c:pt>
                <c:pt idx="25">
                  <c:v>3.7200296453793261E-2</c:v>
                </c:pt>
                <c:pt idx="26">
                  <c:v>4.0718139379718146E-2</c:v>
                </c:pt>
                <c:pt idx="27">
                  <c:v>4.3279116736292506E-2</c:v>
                </c:pt>
                <c:pt idx="28">
                  <c:v>3.7869401622346539E-2</c:v>
                </c:pt>
                <c:pt idx="29">
                  <c:v>4.3103520127913394E-2</c:v>
                </c:pt>
                <c:pt idx="30">
                  <c:v>4.2011986679306709E-2</c:v>
                </c:pt>
                <c:pt idx="31">
                  <c:v>4.4328605867370072E-2</c:v>
                </c:pt>
                <c:pt idx="32">
                  <c:v>4.5364437187989812E-2</c:v>
                </c:pt>
                <c:pt idx="33">
                  <c:v>4.8844844402434487E-2</c:v>
                </c:pt>
                <c:pt idx="34">
                  <c:v>3.7556540016502167E-2</c:v>
                </c:pt>
                <c:pt idx="35">
                  <c:v>3.7534382388501243E-2</c:v>
                </c:pt>
                <c:pt idx="36">
                  <c:v>3.274939963546427E-2</c:v>
                </c:pt>
                <c:pt idx="37">
                  <c:v>3.1467424372012859E-2</c:v>
                </c:pt>
                <c:pt idx="38">
                  <c:v>3.1438556391075415E-2</c:v>
                </c:pt>
                <c:pt idx="39">
                  <c:v>3.0867618695222157E-2</c:v>
                </c:pt>
                <c:pt idx="40">
                  <c:v>3.7442107170919399E-2</c:v>
                </c:pt>
                <c:pt idx="41">
                  <c:v>3.6914878982369934E-2</c:v>
                </c:pt>
                <c:pt idx="42">
                  <c:v>3.6931846777039201E-2</c:v>
                </c:pt>
                <c:pt idx="43">
                  <c:v>3.8411696697669646E-2</c:v>
                </c:pt>
                <c:pt idx="44">
                  <c:v>3.6678297016618358E-2</c:v>
                </c:pt>
                <c:pt idx="45">
                  <c:v>3.9036943848932582E-2</c:v>
                </c:pt>
                <c:pt idx="46">
                  <c:v>3.4388892133073182E-2</c:v>
                </c:pt>
                <c:pt idx="47">
                  <c:v>3.8043656869749191E-2</c:v>
                </c:pt>
                <c:pt idx="48">
                  <c:v>3.9500628456331205E-2</c:v>
                </c:pt>
                <c:pt idx="49">
                  <c:v>2.8794130946453146E-2</c:v>
                </c:pt>
                <c:pt idx="50">
                  <c:v>1.9454112883141889E-2</c:v>
                </c:pt>
                <c:pt idx="51">
                  <c:v>1.6883064808611355E-2</c:v>
                </c:pt>
                <c:pt idx="52">
                  <c:v>1.7773614547690619E-2</c:v>
                </c:pt>
                <c:pt idx="53">
                  <c:v>1.9636919940970707E-2</c:v>
                </c:pt>
                <c:pt idx="54">
                  <c:v>1.3200957260756648E-2</c:v>
                </c:pt>
                <c:pt idx="55">
                  <c:v>9.5350420960883218E-3</c:v>
                </c:pt>
                <c:pt idx="56">
                  <c:v>3.5147684250731587E-3</c:v>
                </c:pt>
                <c:pt idx="57">
                  <c:v>8.5277861823064606E-3</c:v>
                </c:pt>
                <c:pt idx="58">
                  <c:v>9.2110901371593827E-3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BD-402B-8531-D9683B53A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5604608"/>
        <c:axId val="1065609888"/>
      </c:scatterChart>
      <c:valAx>
        <c:axId val="1065604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5609888"/>
        <c:crosses val="autoZero"/>
        <c:crossBetween val="midCat"/>
      </c:valAx>
      <c:valAx>
        <c:axId val="1065609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56046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Betas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Backtest!$U$2</c:f>
              <c:strCache>
                <c:ptCount val="1"/>
                <c:pt idx="0">
                  <c:v>AAPL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Backtest!$T$3:$T$61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Backtest!$U$3:$U$61</c:f>
              <c:numCache>
                <c:formatCode>General</c:formatCode>
                <c:ptCount val="59"/>
                <c:pt idx="0">
                  <c:v>1.1861892262422009</c:v>
                </c:pt>
                <c:pt idx="1">
                  <c:v>1.1752532405318192</c:v>
                </c:pt>
                <c:pt idx="2">
                  <c:v>1.1581444316088603</c:v>
                </c:pt>
                <c:pt idx="3">
                  <c:v>1.1345400747361041</c:v>
                </c:pt>
                <c:pt idx="4">
                  <c:v>1.1294412519770043</c:v>
                </c:pt>
                <c:pt idx="5">
                  <c:v>1.1351121077363249</c:v>
                </c:pt>
                <c:pt idx="6">
                  <c:v>1.1345955680943192</c:v>
                </c:pt>
                <c:pt idx="7">
                  <c:v>1.1285198518278237</c:v>
                </c:pt>
                <c:pt idx="8">
                  <c:v>1.1270706445745617</c:v>
                </c:pt>
                <c:pt idx="9">
                  <c:v>1.1471183713417261</c:v>
                </c:pt>
                <c:pt idx="10">
                  <c:v>1.1374464427818554</c:v>
                </c:pt>
                <c:pt idx="11">
                  <c:v>1.1383898675947319</c:v>
                </c:pt>
                <c:pt idx="12">
                  <c:v>1.1409255279490358</c:v>
                </c:pt>
                <c:pt idx="13">
                  <c:v>1.1200335646490789</c:v>
                </c:pt>
                <c:pt idx="14">
                  <c:v>1.1203923008343213</c:v>
                </c:pt>
                <c:pt idx="15">
                  <c:v>1.1242033817731245</c:v>
                </c:pt>
                <c:pt idx="16">
                  <c:v>1.1296747509860585</c:v>
                </c:pt>
                <c:pt idx="17">
                  <c:v>1.1362596779592984</c:v>
                </c:pt>
                <c:pt idx="18">
                  <c:v>1.1356723966891655</c:v>
                </c:pt>
                <c:pt idx="19">
                  <c:v>1.1693157721927347</c:v>
                </c:pt>
                <c:pt idx="20">
                  <c:v>1.1753758359711353</c:v>
                </c:pt>
                <c:pt idx="21">
                  <c:v>1.2012566323510518</c:v>
                </c:pt>
                <c:pt idx="22">
                  <c:v>1.1958338099503645</c:v>
                </c:pt>
                <c:pt idx="23">
                  <c:v>1.1776725096265923</c:v>
                </c:pt>
                <c:pt idx="24">
                  <c:v>1.2028187985837584</c:v>
                </c:pt>
                <c:pt idx="25">
                  <c:v>1.2310497540748313</c:v>
                </c:pt>
                <c:pt idx="26">
                  <c:v>1.246887752420399</c:v>
                </c:pt>
                <c:pt idx="27">
                  <c:v>1.2460266187516686</c:v>
                </c:pt>
                <c:pt idx="28">
                  <c:v>1.244804011487181</c:v>
                </c:pt>
                <c:pt idx="29">
                  <c:v>1.2364175418265553</c:v>
                </c:pt>
                <c:pt idx="30">
                  <c:v>1.2345624400776702</c:v>
                </c:pt>
                <c:pt idx="31">
                  <c:v>1.2323405532591916</c:v>
                </c:pt>
                <c:pt idx="32">
                  <c:v>1.2194665878958995</c:v>
                </c:pt>
                <c:pt idx="33">
                  <c:v>1.2316583652194399</c:v>
                </c:pt>
                <c:pt idx="34">
                  <c:v>1.2500683931589163</c:v>
                </c:pt>
                <c:pt idx="35">
                  <c:v>1.2523924716407073</c:v>
                </c:pt>
                <c:pt idx="36">
                  <c:v>1.2324152585760282</c:v>
                </c:pt>
                <c:pt idx="37">
                  <c:v>1.260637159031053</c:v>
                </c:pt>
                <c:pt idx="38">
                  <c:v>1.240229435712789</c:v>
                </c:pt>
                <c:pt idx="39">
                  <c:v>1.2304090288593048</c:v>
                </c:pt>
                <c:pt idx="40">
                  <c:v>1.2202235862311799</c:v>
                </c:pt>
                <c:pt idx="41">
                  <c:v>1.2049781329841291</c:v>
                </c:pt>
                <c:pt idx="42">
                  <c:v>1.1972268971633002</c:v>
                </c:pt>
                <c:pt idx="43">
                  <c:v>1.1970286774860226</c:v>
                </c:pt>
                <c:pt idx="44">
                  <c:v>1.1958945244049148</c:v>
                </c:pt>
                <c:pt idx="45">
                  <c:v>1.1946568306165191</c:v>
                </c:pt>
                <c:pt idx="46">
                  <c:v>1.1949422275500525</c:v>
                </c:pt>
                <c:pt idx="47">
                  <c:v>1.1796418773292332</c:v>
                </c:pt>
                <c:pt idx="48">
                  <c:v>1.1544519057186635</c:v>
                </c:pt>
                <c:pt idx="49">
                  <c:v>1.1475166561319718</c:v>
                </c:pt>
                <c:pt idx="50">
                  <c:v>1.1203825264062304</c:v>
                </c:pt>
                <c:pt idx="51">
                  <c:v>1.2006953241191531</c:v>
                </c:pt>
                <c:pt idx="52">
                  <c:v>1.220265554855418</c:v>
                </c:pt>
                <c:pt idx="53">
                  <c:v>1.1675732625898192</c:v>
                </c:pt>
                <c:pt idx="54">
                  <c:v>1.1452719994575544</c:v>
                </c:pt>
                <c:pt idx="55">
                  <c:v>1.1105798988148317</c:v>
                </c:pt>
                <c:pt idx="56">
                  <c:v>1.0517317704691957</c:v>
                </c:pt>
                <c:pt idx="57">
                  <c:v>1.0392520770241735</c:v>
                </c:pt>
                <c:pt idx="58">
                  <c:v>1.0311939488749877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B3-4DD8-A716-6EA2D2CABBC1}"/>
            </c:ext>
          </c:extLst>
        </c:ser>
        <c:ser>
          <c:idx val="1"/>
          <c:order val="1"/>
          <c:tx>
            <c:strRef>
              <c:f>Backtest!$V$2</c:f>
              <c:strCache>
                <c:ptCount val="1"/>
                <c:pt idx="0">
                  <c:v>AMZN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strRef>
              <c:f>Backtest!$T$3:$T$61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Backtest!$V$3:$V$61</c:f>
              <c:numCache>
                <c:formatCode>General</c:formatCode>
                <c:ptCount val="59"/>
                <c:pt idx="0">
                  <c:v>1.1100539276809174</c:v>
                </c:pt>
                <c:pt idx="1">
                  <c:v>1.0662972470893779</c:v>
                </c:pt>
                <c:pt idx="2">
                  <c:v>1.0483813929875012</c:v>
                </c:pt>
                <c:pt idx="3">
                  <c:v>1.0479981823126852</c:v>
                </c:pt>
                <c:pt idx="4">
                  <c:v>1.0667655777560263</c:v>
                </c:pt>
                <c:pt idx="5">
                  <c:v>1.0729202391022865</c:v>
                </c:pt>
                <c:pt idx="6">
                  <c:v>1.0729243383437546</c:v>
                </c:pt>
                <c:pt idx="7">
                  <c:v>1.0723031032406971</c:v>
                </c:pt>
                <c:pt idx="8">
                  <c:v>1.0719444057931402</c:v>
                </c:pt>
                <c:pt idx="9">
                  <c:v>1.086865165572422</c:v>
                </c:pt>
                <c:pt idx="10">
                  <c:v>1.0519038522109576</c:v>
                </c:pt>
                <c:pt idx="11">
                  <c:v>1.071337468820978</c:v>
                </c:pt>
                <c:pt idx="12">
                  <c:v>1.0586857381736654</c:v>
                </c:pt>
                <c:pt idx="13">
                  <c:v>1.0834887560307329</c:v>
                </c:pt>
                <c:pt idx="14">
                  <c:v>1.0766414592229201</c:v>
                </c:pt>
                <c:pt idx="15">
                  <c:v>1.0818930830156694</c:v>
                </c:pt>
                <c:pt idx="16">
                  <c:v>1.1876608544408509</c:v>
                </c:pt>
                <c:pt idx="17">
                  <c:v>1.1910488407181512</c:v>
                </c:pt>
                <c:pt idx="18">
                  <c:v>1.2041462841548414</c:v>
                </c:pt>
                <c:pt idx="19">
                  <c:v>1.283419646173805</c:v>
                </c:pt>
                <c:pt idx="20">
                  <c:v>1.2887475746656316</c:v>
                </c:pt>
                <c:pt idx="21">
                  <c:v>1.2930722984997065</c:v>
                </c:pt>
                <c:pt idx="22">
                  <c:v>1.2040001921720396</c:v>
                </c:pt>
                <c:pt idx="23">
                  <c:v>1.1760131575776434</c:v>
                </c:pt>
                <c:pt idx="24">
                  <c:v>1.1994147630604972</c:v>
                </c:pt>
                <c:pt idx="25">
                  <c:v>1.2002706149249069</c:v>
                </c:pt>
                <c:pt idx="26">
                  <c:v>1.2313741569985288</c:v>
                </c:pt>
                <c:pt idx="27">
                  <c:v>1.2347230764257628</c:v>
                </c:pt>
                <c:pt idx="28">
                  <c:v>1.237186882391986</c:v>
                </c:pt>
                <c:pt idx="29">
                  <c:v>1.2325426635629431</c:v>
                </c:pt>
                <c:pt idx="30">
                  <c:v>1.2327170308326081</c:v>
                </c:pt>
                <c:pt idx="31">
                  <c:v>1.2299071860815027</c:v>
                </c:pt>
                <c:pt idx="32">
                  <c:v>1.2075469255602023</c:v>
                </c:pt>
                <c:pt idx="33">
                  <c:v>1.2131676470988473</c:v>
                </c:pt>
                <c:pt idx="34">
                  <c:v>1.145361513449515</c:v>
                </c:pt>
                <c:pt idx="35">
                  <c:v>1.1396928202831713</c:v>
                </c:pt>
                <c:pt idx="36">
                  <c:v>1.1321089881418185</c:v>
                </c:pt>
                <c:pt idx="37">
                  <c:v>1.1128338309868335</c:v>
                </c:pt>
                <c:pt idx="38">
                  <c:v>1.141499520798517</c:v>
                </c:pt>
                <c:pt idx="39">
                  <c:v>1.1397251638047758</c:v>
                </c:pt>
                <c:pt idx="40">
                  <c:v>1.1290549436734223</c:v>
                </c:pt>
                <c:pt idx="41">
                  <c:v>1.1187327318687226</c:v>
                </c:pt>
                <c:pt idx="42">
                  <c:v>1.1290829911137392</c:v>
                </c:pt>
                <c:pt idx="43">
                  <c:v>1.1289562008468796</c:v>
                </c:pt>
                <c:pt idx="44">
                  <c:v>1.1221800639671358</c:v>
                </c:pt>
                <c:pt idx="45">
                  <c:v>1.123378412371735</c:v>
                </c:pt>
                <c:pt idx="46">
                  <c:v>1.1228513186976068</c:v>
                </c:pt>
                <c:pt idx="47">
                  <c:v>1.1391863956492041</c:v>
                </c:pt>
                <c:pt idx="48">
                  <c:v>1.1196385513970413</c:v>
                </c:pt>
                <c:pt idx="49">
                  <c:v>1.1295733756057593</c:v>
                </c:pt>
                <c:pt idx="50">
                  <c:v>1.162172716276533</c:v>
                </c:pt>
                <c:pt idx="51">
                  <c:v>1.361014377600273</c:v>
                </c:pt>
                <c:pt idx="52">
                  <c:v>1.2829932899199501</c:v>
                </c:pt>
                <c:pt idx="53">
                  <c:v>1.3215162229340469</c:v>
                </c:pt>
                <c:pt idx="54">
                  <c:v>1.3136607677313499</c:v>
                </c:pt>
                <c:pt idx="55">
                  <c:v>1.2901066922874114</c:v>
                </c:pt>
                <c:pt idx="56">
                  <c:v>1.2883940765943012</c:v>
                </c:pt>
                <c:pt idx="57">
                  <c:v>1.2615179473761278</c:v>
                </c:pt>
                <c:pt idx="58">
                  <c:v>1.2664240677292902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B3-4DD8-A716-6EA2D2CABBC1}"/>
            </c:ext>
          </c:extLst>
        </c:ser>
        <c:ser>
          <c:idx val="2"/>
          <c:order val="2"/>
          <c:tx>
            <c:strRef>
              <c:f>Backtest!$W$2</c:f>
              <c:strCache>
                <c:ptCount val="1"/>
                <c:pt idx="0">
                  <c:v>GOOG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strRef>
              <c:f>Backtest!$T$3:$T$61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Backtest!$W$3:$W$61</c:f>
              <c:numCache>
                <c:formatCode>General</c:formatCode>
                <c:ptCount val="59"/>
                <c:pt idx="0">
                  <c:v>0.9116658664986973</c:v>
                </c:pt>
                <c:pt idx="1">
                  <c:v>0.92240033224444851</c:v>
                </c:pt>
                <c:pt idx="2">
                  <c:v>0.92362196350252013</c:v>
                </c:pt>
                <c:pt idx="3">
                  <c:v>0.92193522912282699</c:v>
                </c:pt>
                <c:pt idx="4">
                  <c:v>0.95095036255446652</c:v>
                </c:pt>
                <c:pt idx="5">
                  <c:v>0.950829030953248</c:v>
                </c:pt>
                <c:pt idx="6">
                  <c:v>0.94333911360023304</c:v>
                </c:pt>
                <c:pt idx="7">
                  <c:v>0.92968086843472364</c:v>
                </c:pt>
                <c:pt idx="8">
                  <c:v>0.93319087308995219</c:v>
                </c:pt>
                <c:pt idx="9">
                  <c:v>0.95742760901567192</c:v>
                </c:pt>
                <c:pt idx="10">
                  <c:v>0.97914530157150248</c:v>
                </c:pt>
                <c:pt idx="11">
                  <c:v>1.0112007416278515</c:v>
                </c:pt>
                <c:pt idx="12">
                  <c:v>1.0077863662975033</c:v>
                </c:pt>
                <c:pt idx="13">
                  <c:v>1.0126210151889674</c:v>
                </c:pt>
                <c:pt idx="14">
                  <c:v>1.0124834464061607</c:v>
                </c:pt>
                <c:pt idx="15">
                  <c:v>1.0115491975460811</c:v>
                </c:pt>
                <c:pt idx="16">
                  <c:v>1.0769587860538392</c:v>
                </c:pt>
                <c:pt idx="17">
                  <c:v>1.0779026899150495</c:v>
                </c:pt>
                <c:pt idx="18">
                  <c:v>1.0505680465254343</c:v>
                </c:pt>
                <c:pt idx="19">
                  <c:v>1.028710745063145</c:v>
                </c:pt>
                <c:pt idx="20">
                  <c:v>1.0384764957603259</c:v>
                </c:pt>
                <c:pt idx="21">
                  <c:v>1.056879625879364</c:v>
                </c:pt>
                <c:pt idx="22">
                  <c:v>1.0130598645542181</c:v>
                </c:pt>
                <c:pt idx="23">
                  <c:v>1.0207711462262739</c:v>
                </c:pt>
                <c:pt idx="24">
                  <c:v>1.0468054246777714</c:v>
                </c:pt>
                <c:pt idx="25">
                  <c:v>1.0481171067326782</c:v>
                </c:pt>
                <c:pt idx="26">
                  <c:v>1.0566489438805811</c:v>
                </c:pt>
                <c:pt idx="27">
                  <c:v>1.0593962044696879</c:v>
                </c:pt>
                <c:pt idx="28">
                  <c:v>1.0582659177309475</c:v>
                </c:pt>
                <c:pt idx="29">
                  <c:v>1.0516131521650163</c:v>
                </c:pt>
                <c:pt idx="30">
                  <c:v>1.0230289389245988</c:v>
                </c:pt>
                <c:pt idx="31">
                  <c:v>1.0238164151851359</c:v>
                </c:pt>
                <c:pt idx="32">
                  <c:v>1.0216450535628943</c:v>
                </c:pt>
                <c:pt idx="33">
                  <c:v>1.0198395597542138</c:v>
                </c:pt>
                <c:pt idx="34">
                  <c:v>1.012941498376845</c:v>
                </c:pt>
                <c:pt idx="35">
                  <c:v>0.99974598431275719</c:v>
                </c:pt>
                <c:pt idx="36">
                  <c:v>1.0175895555062788</c:v>
                </c:pt>
                <c:pt idx="37">
                  <c:v>1.024220372507948</c:v>
                </c:pt>
                <c:pt idx="38">
                  <c:v>1.0123078142678914</c:v>
                </c:pt>
                <c:pt idx="39">
                  <c:v>1.0172189966977827</c:v>
                </c:pt>
                <c:pt idx="40">
                  <c:v>0.98630376430483602</c:v>
                </c:pt>
                <c:pt idx="41">
                  <c:v>0.97990541698882305</c:v>
                </c:pt>
                <c:pt idx="42">
                  <c:v>1.0148865746791216</c:v>
                </c:pt>
                <c:pt idx="43">
                  <c:v>1.0135457808510098</c:v>
                </c:pt>
                <c:pt idx="44">
                  <c:v>1.0101470065478984</c:v>
                </c:pt>
                <c:pt idx="45">
                  <c:v>1.0096093748080026</c:v>
                </c:pt>
                <c:pt idx="46">
                  <c:v>1.0050819476698147</c:v>
                </c:pt>
                <c:pt idx="47">
                  <c:v>0.97956012370238699</c:v>
                </c:pt>
                <c:pt idx="48">
                  <c:v>0.94690195789841169</c:v>
                </c:pt>
                <c:pt idx="49">
                  <c:v>0.95542347209643674</c:v>
                </c:pt>
                <c:pt idx="50">
                  <c:v>0.98954082174583768</c:v>
                </c:pt>
                <c:pt idx="51">
                  <c:v>1.0032557920992866</c:v>
                </c:pt>
                <c:pt idx="52">
                  <c:v>0.98154650649112152</c:v>
                </c:pt>
                <c:pt idx="53">
                  <c:v>0.98382189252272978</c:v>
                </c:pt>
                <c:pt idx="54">
                  <c:v>0.97956508049578039</c:v>
                </c:pt>
                <c:pt idx="55">
                  <c:v>0.98824953673869442</c:v>
                </c:pt>
                <c:pt idx="56">
                  <c:v>0.98324577673256086</c:v>
                </c:pt>
                <c:pt idx="57">
                  <c:v>0.97401888330323838</c:v>
                </c:pt>
                <c:pt idx="58">
                  <c:v>1.0099521442021875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B3-4DD8-A716-6EA2D2CABBC1}"/>
            </c:ext>
          </c:extLst>
        </c:ser>
        <c:ser>
          <c:idx val="3"/>
          <c:order val="3"/>
          <c:tx>
            <c:strRef>
              <c:f>Backtest!$X$2</c:f>
              <c:strCache>
                <c:ptCount val="1"/>
                <c:pt idx="0">
                  <c:v>META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strRef>
              <c:f>Backtest!$T$3:$T$61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Backtest!$X$3:$X$61</c:f>
              <c:numCache>
                <c:formatCode>General</c:formatCode>
                <c:ptCount val="59"/>
                <c:pt idx="0">
                  <c:v>1.101457685622206</c:v>
                </c:pt>
                <c:pt idx="1">
                  <c:v>1.1832237222712463</c:v>
                </c:pt>
                <c:pt idx="2">
                  <c:v>1.1737014609646947</c:v>
                </c:pt>
                <c:pt idx="3">
                  <c:v>1.1960384029243505</c:v>
                </c:pt>
                <c:pt idx="4">
                  <c:v>1.2089714217653105</c:v>
                </c:pt>
                <c:pt idx="5">
                  <c:v>1.2088636722863826</c:v>
                </c:pt>
                <c:pt idx="6">
                  <c:v>1.2063018449352139</c:v>
                </c:pt>
                <c:pt idx="7">
                  <c:v>1.1993940235103542</c:v>
                </c:pt>
                <c:pt idx="8">
                  <c:v>1.2032596432575868</c:v>
                </c:pt>
                <c:pt idx="9">
                  <c:v>1.2297760384990855</c:v>
                </c:pt>
                <c:pt idx="10">
                  <c:v>1.1898081216518814</c:v>
                </c:pt>
                <c:pt idx="11">
                  <c:v>1.2262085966177649</c:v>
                </c:pt>
                <c:pt idx="12">
                  <c:v>1.2270433359927468</c:v>
                </c:pt>
                <c:pt idx="13">
                  <c:v>1.2196397669487864</c:v>
                </c:pt>
                <c:pt idx="14">
                  <c:v>1.2985802890158062</c:v>
                </c:pt>
                <c:pt idx="15">
                  <c:v>1.3051535707431379</c:v>
                </c:pt>
                <c:pt idx="16">
                  <c:v>1.2837020775588635</c:v>
                </c:pt>
                <c:pt idx="17">
                  <c:v>1.2860660207952863</c:v>
                </c:pt>
                <c:pt idx="18">
                  <c:v>1.3185949374465096</c:v>
                </c:pt>
                <c:pt idx="19">
                  <c:v>1.2426805121709785</c:v>
                </c:pt>
                <c:pt idx="20">
                  <c:v>1.2209157912415958</c:v>
                </c:pt>
                <c:pt idx="21">
                  <c:v>1.2506432283217361</c:v>
                </c:pt>
                <c:pt idx="22">
                  <c:v>1.0897520648738852</c:v>
                </c:pt>
                <c:pt idx="23">
                  <c:v>1.1422484807307656</c:v>
                </c:pt>
                <c:pt idx="24">
                  <c:v>1.103701056192951</c:v>
                </c:pt>
                <c:pt idx="25">
                  <c:v>1.1557899883775418</c:v>
                </c:pt>
                <c:pt idx="26">
                  <c:v>1.118488702437646</c:v>
                </c:pt>
                <c:pt idx="27">
                  <c:v>1.1211820271074044</c:v>
                </c:pt>
                <c:pt idx="28">
                  <c:v>1.1217900805686003</c:v>
                </c:pt>
                <c:pt idx="29">
                  <c:v>1.111177801624875</c:v>
                </c:pt>
                <c:pt idx="30">
                  <c:v>1.1130962955211428</c:v>
                </c:pt>
                <c:pt idx="31">
                  <c:v>1.1395366107158189</c:v>
                </c:pt>
                <c:pt idx="32">
                  <c:v>1.1527779928452884</c:v>
                </c:pt>
                <c:pt idx="33">
                  <c:v>1.1295929531910793</c:v>
                </c:pt>
                <c:pt idx="34">
                  <c:v>1.1238018401267191</c:v>
                </c:pt>
                <c:pt idx="35">
                  <c:v>1.1169868391243352</c:v>
                </c:pt>
                <c:pt idx="36">
                  <c:v>1.1362330585638616</c:v>
                </c:pt>
                <c:pt idx="37">
                  <c:v>1.0662766736832143</c:v>
                </c:pt>
                <c:pt idx="38">
                  <c:v>1.1189310153157426</c:v>
                </c:pt>
                <c:pt idx="39">
                  <c:v>1.1135056762585966</c:v>
                </c:pt>
                <c:pt idx="40">
                  <c:v>1.1208482276413867</c:v>
                </c:pt>
                <c:pt idx="41">
                  <c:v>1.1183495581426126</c:v>
                </c:pt>
                <c:pt idx="42">
                  <c:v>1.1220311949726076</c:v>
                </c:pt>
                <c:pt idx="43">
                  <c:v>1.1215780736008474</c:v>
                </c:pt>
                <c:pt idx="44">
                  <c:v>1.1177760584851131</c:v>
                </c:pt>
                <c:pt idx="45">
                  <c:v>1.1208033720888675</c:v>
                </c:pt>
                <c:pt idx="46">
                  <c:v>1.1201187626140954</c:v>
                </c:pt>
                <c:pt idx="47">
                  <c:v>1.09733426038002</c:v>
                </c:pt>
                <c:pt idx="48">
                  <c:v>1.089864595468726</c:v>
                </c:pt>
                <c:pt idx="49">
                  <c:v>1.1006889564800535</c:v>
                </c:pt>
                <c:pt idx="50">
                  <c:v>1.1208118480864524</c:v>
                </c:pt>
                <c:pt idx="51">
                  <c:v>1.1648889759640908</c:v>
                </c:pt>
                <c:pt idx="52">
                  <c:v>1.1190277262604298</c:v>
                </c:pt>
                <c:pt idx="53">
                  <c:v>1.1455370273059526</c:v>
                </c:pt>
                <c:pt idx="54">
                  <c:v>1.1672930193606472</c:v>
                </c:pt>
                <c:pt idx="55">
                  <c:v>1.1550101163644899</c:v>
                </c:pt>
                <c:pt idx="56">
                  <c:v>1.1214032727719019</c:v>
                </c:pt>
                <c:pt idx="57">
                  <c:v>1.0840796171616245</c:v>
                </c:pt>
                <c:pt idx="58">
                  <c:v>1.0789210895109707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B3-4DD8-A716-6EA2D2CABBC1}"/>
            </c:ext>
          </c:extLst>
        </c:ser>
        <c:ser>
          <c:idx val="4"/>
          <c:order val="4"/>
          <c:tx>
            <c:strRef>
              <c:f>Backtest!$Y$2</c:f>
              <c:strCache>
                <c:ptCount val="1"/>
                <c:pt idx="0">
                  <c:v>MSFT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strRef>
              <c:f>Backtest!$T$3:$T$61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Backtest!$Y$3:$Y$61</c:f>
              <c:numCache>
                <c:formatCode>General</c:formatCode>
                <c:ptCount val="59"/>
                <c:pt idx="0">
                  <c:v>0.75127954389233742</c:v>
                </c:pt>
                <c:pt idx="1">
                  <c:v>0.75963741025293807</c:v>
                </c:pt>
                <c:pt idx="2">
                  <c:v>0.74472153515205941</c:v>
                </c:pt>
                <c:pt idx="3">
                  <c:v>0.73007052891902458</c:v>
                </c:pt>
                <c:pt idx="4">
                  <c:v>0.72992050166242528</c:v>
                </c:pt>
                <c:pt idx="5">
                  <c:v>0.73176602952559189</c:v>
                </c:pt>
                <c:pt idx="6">
                  <c:v>0.73148427446725506</c:v>
                </c:pt>
                <c:pt idx="7">
                  <c:v>0.71906986796257333</c:v>
                </c:pt>
                <c:pt idx="8">
                  <c:v>0.72077738948192727</c:v>
                </c:pt>
                <c:pt idx="9">
                  <c:v>0.74342751951015773</c:v>
                </c:pt>
                <c:pt idx="10">
                  <c:v>0.79730510266529542</c:v>
                </c:pt>
                <c:pt idx="11">
                  <c:v>0.81345373818220623</c:v>
                </c:pt>
                <c:pt idx="12">
                  <c:v>0.80965011568858536</c:v>
                </c:pt>
                <c:pt idx="13">
                  <c:v>0.8340831324220358</c:v>
                </c:pt>
                <c:pt idx="14">
                  <c:v>0.85400837737245117</c:v>
                </c:pt>
                <c:pt idx="15">
                  <c:v>0.85399323794905613</c:v>
                </c:pt>
                <c:pt idx="16">
                  <c:v>0.88043078074581482</c:v>
                </c:pt>
                <c:pt idx="17">
                  <c:v>0.88366832226050596</c:v>
                </c:pt>
                <c:pt idx="18">
                  <c:v>0.88041325131707249</c:v>
                </c:pt>
                <c:pt idx="19">
                  <c:v>0.87503024422556852</c:v>
                </c:pt>
                <c:pt idx="20">
                  <c:v>0.89092102179758792</c:v>
                </c:pt>
                <c:pt idx="21">
                  <c:v>0.91804008083358724</c:v>
                </c:pt>
                <c:pt idx="22">
                  <c:v>0.87578185094509842</c:v>
                </c:pt>
                <c:pt idx="23">
                  <c:v>0.88843623640707303</c:v>
                </c:pt>
                <c:pt idx="24">
                  <c:v>0.89494314208877956</c:v>
                </c:pt>
                <c:pt idx="25">
                  <c:v>0.86963889798257554</c:v>
                </c:pt>
                <c:pt idx="26">
                  <c:v>0.86855968006692974</c:v>
                </c:pt>
                <c:pt idx="27">
                  <c:v>0.87670616624543696</c:v>
                </c:pt>
                <c:pt idx="28">
                  <c:v>0.87632972594518432</c:v>
                </c:pt>
                <c:pt idx="29">
                  <c:v>0.87322400421882873</c:v>
                </c:pt>
                <c:pt idx="30">
                  <c:v>0.86222864082289308</c:v>
                </c:pt>
                <c:pt idx="31">
                  <c:v>0.85106987528479039</c:v>
                </c:pt>
                <c:pt idx="32">
                  <c:v>0.85271382590603162</c:v>
                </c:pt>
                <c:pt idx="33">
                  <c:v>0.85509429103115353</c:v>
                </c:pt>
                <c:pt idx="34">
                  <c:v>0.83096527649702445</c:v>
                </c:pt>
                <c:pt idx="35">
                  <c:v>0.84244367053469627</c:v>
                </c:pt>
                <c:pt idx="36">
                  <c:v>0.82013896549423226</c:v>
                </c:pt>
                <c:pt idx="37">
                  <c:v>0.84273331819432695</c:v>
                </c:pt>
                <c:pt idx="38">
                  <c:v>0.8343792882222637</c:v>
                </c:pt>
                <c:pt idx="39">
                  <c:v>0.83219477884804705</c:v>
                </c:pt>
                <c:pt idx="40">
                  <c:v>0.83922855421095499</c:v>
                </c:pt>
                <c:pt idx="41">
                  <c:v>0.83797173005784398</c:v>
                </c:pt>
                <c:pt idx="42">
                  <c:v>0.83655993325206057</c:v>
                </c:pt>
                <c:pt idx="43">
                  <c:v>0.83597723386307232</c:v>
                </c:pt>
                <c:pt idx="44">
                  <c:v>0.83968420391913734</c:v>
                </c:pt>
                <c:pt idx="45">
                  <c:v>0.84001041766095008</c:v>
                </c:pt>
                <c:pt idx="46">
                  <c:v>0.8474796199406196</c:v>
                </c:pt>
                <c:pt idx="47">
                  <c:v>0.83752318321024355</c:v>
                </c:pt>
                <c:pt idx="48">
                  <c:v>0.83345217745351052</c:v>
                </c:pt>
                <c:pt idx="49">
                  <c:v>0.83351991408988568</c:v>
                </c:pt>
                <c:pt idx="50">
                  <c:v>0.84742584231177442</c:v>
                </c:pt>
                <c:pt idx="51">
                  <c:v>0.9311440312838658</c:v>
                </c:pt>
                <c:pt idx="52">
                  <c:v>0.91725471501557687</c:v>
                </c:pt>
                <c:pt idx="53">
                  <c:v>0.96448645370906194</c:v>
                </c:pt>
                <c:pt idx="54">
                  <c:v>0.96364717409445244</c:v>
                </c:pt>
                <c:pt idx="55">
                  <c:v>0.98531873036219308</c:v>
                </c:pt>
                <c:pt idx="56">
                  <c:v>0.9706910298207797</c:v>
                </c:pt>
                <c:pt idx="57">
                  <c:v>0.95526480208195763</c:v>
                </c:pt>
                <c:pt idx="58">
                  <c:v>0.9479173950964529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B3-4DD8-A716-6EA2D2CABBC1}"/>
            </c:ext>
          </c:extLst>
        </c:ser>
        <c:ser>
          <c:idx val="5"/>
          <c:order val="5"/>
          <c:tx>
            <c:strRef>
              <c:f>Backtest!$Z$2</c:f>
              <c:strCache>
                <c:ptCount val="1"/>
                <c:pt idx="0">
                  <c:v>NVDA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strRef>
              <c:f>Backtest!$T$3:$T$61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Backtest!$Z$3:$Z$61</c:f>
              <c:numCache>
                <c:formatCode>General</c:formatCode>
                <c:ptCount val="59"/>
                <c:pt idx="0">
                  <c:v>1.3848490269312541</c:v>
                </c:pt>
                <c:pt idx="1">
                  <c:v>1.3503664181718087</c:v>
                </c:pt>
                <c:pt idx="2">
                  <c:v>1.3522428626047891</c:v>
                </c:pt>
                <c:pt idx="3">
                  <c:v>1.332295126914079</c:v>
                </c:pt>
                <c:pt idx="4">
                  <c:v>1.3370284569064161</c:v>
                </c:pt>
                <c:pt idx="5">
                  <c:v>1.3256129563856764</c:v>
                </c:pt>
                <c:pt idx="6">
                  <c:v>1.3396386755544407</c:v>
                </c:pt>
                <c:pt idx="7">
                  <c:v>1.3141411039835491</c:v>
                </c:pt>
                <c:pt idx="8">
                  <c:v>1.3261983033053972</c:v>
                </c:pt>
                <c:pt idx="9">
                  <c:v>1.355999729467144</c:v>
                </c:pt>
                <c:pt idx="10">
                  <c:v>1.4113715045836794</c:v>
                </c:pt>
                <c:pt idx="11">
                  <c:v>1.2947750790559245</c:v>
                </c:pt>
                <c:pt idx="12">
                  <c:v>1.2671155568590597</c:v>
                </c:pt>
                <c:pt idx="13">
                  <c:v>1.3353218456753486</c:v>
                </c:pt>
                <c:pt idx="14">
                  <c:v>1.3610652549455255</c:v>
                </c:pt>
                <c:pt idx="15">
                  <c:v>1.3710236120752435</c:v>
                </c:pt>
                <c:pt idx="16">
                  <c:v>1.5302871026342151</c:v>
                </c:pt>
                <c:pt idx="17">
                  <c:v>1.5312966075835419</c:v>
                </c:pt>
                <c:pt idx="18">
                  <c:v>1.5790747885563916</c:v>
                </c:pt>
                <c:pt idx="19">
                  <c:v>1.5900787337768498</c:v>
                </c:pt>
                <c:pt idx="20">
                  <c:v>1.6281983627244598</c:v>
                </c:pt>
                <c:pt idx="21">
                  <c:v>1.6630698350069359</c:v>
                </c:pt>
                <c:pt idx="22">
                  <c:v>1.641616339562983</c:v>
                </c:pt>
                <c:pt idx="23">
                  <c:v>1.6874028525686384</c:v>
                </c:pt>
                <c:pt idx="24">
                  <c:v>1.7065799162442798</c:v>
                </c:pt>
                <c:pt idx="25">
                  <c:v>1.7300060810957421</c:v>
                </c:pt>
                <c:pt idx="26">
                  <c:v>1.6984691980806843</c:v>
                </c:pt>
                <c:pt idx="27">
                  <c:v>1.7059405771890521</c:v>
                </c:pt>
                <c:pt idx="28">
                  <c:v>1.7045820425061737</c:v>
                </c:pt>
                <c:pt idx="29">
                  <c:v>1.6902361969344826</c:v>
                </c:pt>
                <c:pt idx="30">
                  <c:v>1.6814859560899476</c:v>
                </c:pt>
                <c:pt idx="31">
                  <c:v>1.6897042717745254</c:v>
                </c:pt>
                <c:pt idx="32">
                  <c:v>1.6710255096566835</c:v>
                </c:pt>
                <c:pt idx="33">
                  <c:v>1.6902507188206117</c:v>
                </c:pt>
                <c:pt idx="34">
                  <c:v>1.630314464363517</c:v>
                </c:pt>
                <c:pt idx="35">
                  <c:v>1.6278581425971712</c:v>
                </c:pt>
                <c:pt idx="36">
                  <c:v>1.578204349058377</c:v>
                </c:pt>
                <c:pt idx="37">
                  <c:v>1.6130588102673635</c:v>
                </c:pt>
                <c:pt idx="38">
                  <c:v>1.6519221416327139</c:v>
                </c:pt>
                <c:pt idx="39">
                  <c:v>1.6567086973072258</c:v>
                </c:pt>
                <c:pt idx="40">
                  <c:v>1.6776460956861685</c:v>
                </c:pt>
                <c:pt idx="41">
                  <c:v>1.6210601514663927</c:v>
                </c:pt>
                <c:pt idx="42">
                  <c:v>1.6067167317533269</c:v>
                </c:pt>
                <c:pt idx="43">
                  <c:v>1.6061640292806658</c:v>
                </c:pt>
                <c:pt idx="44">
                  <c:v>1.6013403071373953</c:v>
                </c:pt>
                <c:pt idx="45">
                  <c:v>1.5998144746529841</c:v>
                </c:pt>
                <c:pt idx="46">
                  <c:v>1.5884146058406547</c:v>
                </c:pt>
                <c:pt idx="47">
                  <c:v>1.5587697850928146</c:v>
                </c:pt>
                <c:pt idx="48">
                  <c:v>1.5659616402165089</c:v>
                </c:pt>
                <c:pt idx="49">
                  <c:v>1.5440955479383147</c:v>
                </c:pt>
                <c:pt idx="50">
                  <c:v>1.6625053560513061</c:v>
                </c:pt>
                <c:pt idx="51">
                  <c:v>1.8514024674110956</c:v>
                </c:pt>
                <c:pt idx="52">
                  <c:v>2.0128106219564859</c:v>
                </c:pt>
                <c:pt idx="53">
                  <c:v>2.0197910682835394</c:v>
                </c:pt>
                <c:pt idx="54">
                  <c:v>2.0303472695383813</c:v>
                </c:pt>
                <c:pt idx="55">
                  <c:v>2.0453186067762208</c:v>
                </c:pt>
                <c:pt idx="56">
                  <c:v>2.0040181385664813</c:v>
                </c:pt>
                <c:pt idx="57">
                  <c:v>2.0173651948060507</c:v>
                </c:pt>
                <c:pt idx="58">
                  <c:v>2.0025862808644601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B3-4DD8-A716-6EA2D2CABBC1}"/>
            </c:ext>
          </c:extLst>
        </c:ser>
        <c:ser>
          <c:idx val="6"/>
          <c:order val="6"/>
          <c:tx>
            <c:strRef>
              <c:f>Backtest!$AA$2</c:f>
              <c:strCache>
                <c:ptCount val="1"/>
                <c:pt idx="0">
                  <c:v>TSLA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strRef>
              <c:f>Backtest!$T$3:$T$61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Backtest!$AA$3:$AA$61</c:f>
              <c:numCache>
                <c:formatCode>General</c:formatCode>
                <c:ptCount val="59"/>
                <c:pt idx="0">
                  <c:v>2.0855946034389135</c:v>
                </c:pt>
                <c:pt idx="1">
                  <c:v>2.0076175607019775</c:v>
                </c:pt>
                <c:pt idx="2">
                  <c:v>1.9766933741870456</c:v>
                </c:pt>
                <c:pt idx="3">
                  <c:v>1.9495426295230851</c:v>
                </c:pt>
                <c:pt idx="4">
                  <c:v>1.9300427694589071</c:v>
                </c:pt>
                <c:pt idx="5">
                  <c:v>1.9484133220857065</c:v>
                </c:pt>
                <c:pt idx="6">
                  <c:v>1.938822623670565</c:v>
                </c:pt>
                <c:pt idx="7">
                  <c:v>1.9399740229406341</c:v>
                </c:pt>
                <c:pt idx="8">
                  <c:v>1.926643931265648</c:v>
                </c:pt>
                <c:pt idx="9">
                  <c:v>1.8721144124335207</c:v>
                </c:pt>
                <c:pt idx="10">
                  <c:v>1.972904575043104</c:v>
                </c:pt>
                <c:pt idx="11">
                  <c:v>2.0179473546077245</c:v>
                </c:pt>
                <c:pt idx="12">
                  <c:v>1.9902895374016492</c:v>
                </c:pt>
                <c:pt idx="13">
                  <c:v>2.0038301021731391</c:v>
                </c:pt>
                <c:pt idx="14">
                  <c:v>2.0413094251983934</c:v>
                </c:pt>
                <c:pt idx="15">
                  <c:v>2.0654188005732164</c:v>
                </c:pt>
                <c:pt idx="16">
                  <c:v>2.0928682053608316</c:v>
                </c:pt>
                <c:pt idx="17">
                  <c:v>2.1082899540850382</c:v>
                </c:pt>
                <c:pt idx="18">
                  <c:v>2.0905680081756768</c:v>
                </c:pt>
                <c:pt idx="19">
                  <c:v>2.1461970332150395</c:v>
                </c:pt>
                <c:pt idx="20">
                  <c:v>2.1584371031814742</c:v>
                </c:pt>
                <c:pt idx="21">
                  <c:v>2.0995402298798367</c:v>
                </c:pt>
                <c:pt idx="22">
                  <c:v>1.9711581809182113</c:v>
                </c:pt>
                <c:pt idx="23">
                  <c:v>1.9339474350595867</c:v>
                </c:pt>
                <c:pt idx="24">
                  <c:v>2.0452628105445023</c:v>
                </c:pt>
                <c:pt idx="25">
                  <c:v>2.1214445808159885</c:v>
                </c:pt>
                <c:pt idx="26">
                  <c:v>2.0864765158388505</c:v>
                </c:pt>
                <c:pt idx="27">
                  <c:v>2.0408150082743557</c:v>
                </c:pt>
                <c:pt idx="28">
                  <c:v>2.0464671280212707</c:v>
                </c:pt>
                <c:pt idx="29">
                  <c:v>2.0534820825024362</c:v>
                </c:pt>
                <c:pt idx="30">
                  <c:v>2.0877638805459457</c:v>
                </c:pt>
                <c:pt idx="31">
                  <c:v>2.1056961620447963</c:v>
                </c:pt>
                <c:pt idx="32">
                  <c:v>2.1263519960109134</c:v>
                </c:pt>
                <c:pt idx="33">
                  <c:v>2.1103475541213759</c:v>
                </c:pt>
                <c:pt idx="34">
                  <c:v>2.3260500058380544</c:v>
                </c:pt>
                <c:pt idx="35">
                  <c:v>2.3056692315217675</c:v>
                </c:pt>
                <c:pt idx="36">
                  <c:v>2.3588148365772126</c:v>
                </c:pt>
                <c:pt idx="37">
                  <c:v>2.4926141929358119</c:v>
                </c:pt>
                <c:pt idx="38">
                  <c:v>2.4838177895969458</c:v>
                </c:pt>
                <c:pt idx="39">
                  <c:v>2.4608623641000946</c:v>
                </c:pt>
                <c:pt idx="40">
                  <c:v>2.4689744374823244</c:v>
                </c:pt>
                <c:pt idx="41">
                  <c:v>2.3940358010851468</c:v>
                </c:pt>
                <c:pt idx="42">
                  <c:v>2.39351151739185</c:v>
                </c:pt>
                <c:pt idx="43">
                  <c:v>2.3941289464849884</c:v>
                </c:pt>
                <c:pt idx="44">
                  <c:v>2.3802663202853527</c:v>
                </c:pt>
                <c:pt idx="45">
                  <c:v>2.3848176290369909</c:v>
                </c:pt>
                <c:pt idx="46">
                  <c:v>2.3807267309939606</c:v>
                </c:pt>
                <c:pt idx="47">
                  <c:v>2.4511944225585629</c:v>
                </c:pt>
                <c:pt idx="48">
                  <c:v>2.3856004021002946</c:v>
                </c:pt>
                <c:pt idx="49">
                  <c:v>2.4114271073819427</c:v>
                </c:pt>
                <c:pt idx="50">
                  <c:v>2.5737650285753437</c:v>
                </c:pt>
                <c:pt idx="51">
                  <c:v>2.6648456859419731</c:v>
                </c:pt>
                <c:pt idx="52">
                  <c:v>2.5490200349973411</c:v>
                </c:pt>
                <c:pt idx="53">
                  <c:v>2.5976689186633473</c:v>
                </c:pt>
                <c:pt idx="54">
                  <c:v>2.5153515339087735</c:v>
                </c:pt>
                <c:pt idx="55">
                  <c:v>2.4514217392722437</c:v>
                </c:pt>
                <c:pt idx="56">
                  <c:v>2.1791463484767641</c:v>
                </c:pt>
                <c:pt idx="57">
                  <c:v>2.2004102242346613</c:v>
                </c:pt>
                <c:pt idx="58">
                  <c:v>2.1840564509993388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B3-4DD8-A716-6EA2D2CAB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5535488"/>
        <c:axId val="1065548928"/>
      </c:scatterChart>
      <c:valAx>
        <c:axId val="1065535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5548928"/>
        <c:crosses val="autoZero"/>
        <c:crossBetween val="midCat"/>
      </c:valAx>
      <c:valAx>
        <c:axId val="1065548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55354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Abnormal</a:t>
            </a:r>
            <a:r>
              <a:rPr lang="en-US" baseline="0"/>
              <a:t> returns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Backtest!$AD$2</c:f>
              <c:strCache>
                <c:ptCount val="1"/>
                <c:pt idx="0">
                  <c:v>AAPL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Backtest!$AC$3:$AC$61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Backtest!$AD$3:$AD$61</c:f>
              <c:numCache>
                <c:formatCode>General</c:formatCode>
                <c:ptCount val="59"/>
                <c:pt idx="0">
                  <c:v>-4.6713689317593029E-3</c:v>
                </c:pt>
                <c:pt idx="1">
                  <c:v>-0.11410980389111879</c:v>
                </c:pt>
                <c:pt idx="2">
                  <c:v>-2.7752594445227076E-2</c:v>
                </c:pt>
                <c:pt idx="3">
                  <c:v>2.0058382368940315E-2</c:v>
                </c:pt>
                <c:pt idx="4">
                  <c:v>-5.5495696046392373E-2</c:v>
                </c:pt>
                <c:pt idx="5">
                  <c:v>6.9874194884618795E-2</c:v>
                </c:pt>
                <c:pt idx="6">
                  <c:v>4.977891960164435E-2</c:v>
                </c:pt>
                <c:pt idx="7">
                  <c:v>7.7509592510892344E-3</c:v>
                </c:pt>
                <c:pt idx="8">
                  <c:v>-1.7049229610167478E-2</c:v>
                </c:pt>
                <c:pt idx="9">
                  <c:v>-1.7396558822274838E-2</c:v>
                </c:pt>
                <c:pt idx="10">
                  <c:v>0.12144295748530022</c:v>
                </c:pt>
                <c:pt idx="11">
                  <c:v>3.8926382387104191E-2</c:v>
                </c:pt>
                <c:pt idx="12">
                  <c:v>5.4568825104372193E-2</c:v>
                </c:pt>
                <c:pt idx="13">
                  <c:v>-2.9732589960721978E-2</c:v>
                </c:pt>
                <c:pt idx="14">
                  <c:v>2.4312746755076407E-2</c:v>
                </c:pt>
                <c:pt idx="15">
                  <c:v>8.6566474365537271E-3</c:v>
                </c:pt>
                <c:pt idx="16">
                  <c:v>-5.2342362098889185E-2</c:v>
                </c:pt>
                <c:pt idx="17">
                  <c:v>1.4765571781434547E-2</c:v>
                </c:pt>
                <c:pt idx="18">
                  <c:v>7.9150007526286259E-2</c:v>
                </c:pt>
                <c:pt idx="19">
                  <c:v>9.6313713462256728E-3</c:v>
                </c:pt>
                <c:pt idx="20">
                  <c:v>-1.187585212197477E-2</c:v>
                </c:pt>
                <c:pt idx="21">
                  <c:v>1.2952766174656224E-2</c:v>
                </c:pt>
                <c:pt idx="22">
                  <c:v>-9.3135248000277684E-2</c:v>
                </c:pt>
                <c:pt idx="23">
                  <c:v>-4.8980983726855512E-2</c:v>
                </c:pt>
                <c:pt idx="24">
                  <c:v>2.7515007436324151E-2</c:v>
                </c:pt>
                <c:pt idx="25">
                  <c:v>4.9860756078751456E-2</c:v>
                </c:pt>
                <c:pt idx="26">
                  <c:v>8.5833777483870694E-2</c:v>
                </c:pt>
                <c:pt idx="27">
                  <c:v>1.7761939423888172E-2</c:v>
                </c:pt>
                <c:pt idx="28">
                  <c:v>3.6781062029670047E-2</c:v>
                </c:pt>
                <c:pt idx="29">
                  <c:v>1.1971212484617966E-2</c:v>
                </c:pt>
                <c:pt idx="30">
                  <c:v>-3.1343965469824236E-2</c:v>
                </c:pt>
                <c:pt idx="31">
                  <c:v>-1.9092016709357201E-2</c:v>
                </c:pt>
                <c:pt idx="32">
                  <c:v>-2.7969554299016E-2</c:v>
                </c:pt>
                <c:pt idx="33">
                  <c:v>3.1527368211584514E-2</c:v>
                </c:pt>
                <c:pt idx="34">
                  <c:v>-3.0913459346244704E-3</c:v>
                </c:pt>
                <c:pt idx="35">
                  <c:v>-5.0123234592219165E-2</c:v>
                </c:pt>
                <c:pt idx="36">
                  <c:v>-5.5923856669007108E-2</c:v>
                </c:pt>
                <c:pt idx="37">
                  <c:v>-8.7908235446994942E-2</c:v>
                </c:pt>
                <c:pt idx="38">
                  <c:v>-8.9598267618030858E-2</c:v>
                </c:pt>
                <c:pt idx="39">
                  <c:v>4.5807849159250943E-2</c:v>
                </c:pt>
                <c:pt idx="40">
                  <c:v>7.145574933683399E-2</c:v>
                </c:pt>
                <c:pt idx="41">
                  <c:v>5.91990804656089E-2</c:v>
                </c:pt>
                <c:pt idx="42">
                  <c:v>3.5304579933584344E-2</c:v>
                </c:pt>
                <c:pt idx="43">
                  <c:v>7.2075833550322502E-3</c:v>
                </c:pt>
                <c:pt idx="44">
                  <c:v>-5.9244445353047182E-3</c:v>
                </c:pt>
                <c:pt idx="45">
                  <c:v>-2.2382556197896575E-2</c:v>
                </c:pt>
                <c:pt idx="46">
                  <c:v>-3.1000709712293364E-2</c:v>
                </c:pt>
                <c:pt idx="47">
                  <c:v>9.0010805354692441E-2</c:v>
                </c:pt>
                <c:pt idx="48">
                  <c:v>-9.360786696506615E-2</c:v>
                </c:pt>
                <c:pt idx="49">
                  <c:v>4.944511202368064E-2</c:v>
                </c:pt>
                <c:pt idx="50">
                  <c:v>-1.2297918970026162E-2</c:v>
                </c:pt>
                <c:pt idx="51">
                  <c:v>-3.6767087848541817E-2</c:v>
                </c:pt>
                <c:pt idx="52">
                  <c:v>-0.13257160798551937</c:v>
                </c:pt>
                <c:pt idx="53">
                  <c:v>-3.7295982404013481E-2</c:v>
                </c:pt>
                <c:pt idx="54">
                  <c:v>-1.4378635152060689E-2</c:v>
                </c:pt>
                <c:pt idx="55">
                  <c:v>9.4135002620429398E-2</c:v>
                </c:pt>
                <c:pt idx="56">
                  <c:v>5.9172322988138383E-2</c:v>
                </c:pt>
                <c:pt idx="57">
                  <c:v>3.7745825594494145E-2</c:v>
                </c:pt>
                <c:pt idx="58">
                  <c:v>2.9704976518590304E-2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B5-4562-B631-7252520CAF9F}"/>
            </c:ext>
          </c:extLst>
        </c:ser>
        <c:ser>
          <c:idx val="1"/>
          <c:order val="1"/>
          <c:tx>
            <c:strRef>
              <c:f>Backtest!$AE$2</c:f>
              <c:strCache>
                <c:ptCount val="1"/>
                <c:pt idx="0">
                  <c:v>AMZN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strRef>
              <c:f>Backtest!$AC$3:$AC$61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Backtest!$AE$3:$AE$61</c:f>
              <c:numCache>
                <c:formatCode>General</c:formatCode>
                <c:ptCount val="59"/>
                <c:pt idx="0">
                  <c:v>-1.4798974487151739E-2</c:v>
                </c:pt>
                <c:pt idx="1">
                  <c:v>-6.529136641063521E-2</c:v>
                </c:pt>
                <c:pt idx="2">
                  <c:v>-3.2757067869887913E-2</c:v>
                </c:pt>
                <c:pt idx="3">
                  <c:v>6.8786827071205481E-2</c:v>
                </c:pt>
                <c:pt idx="4">
                  <c:v>-7.3670551991961847E-2</c:v>
                </c:pt>
                <c:pt idx="5">
                  <c:v>3.7956972819537159E-2</c:v>
                </c:pt>
                <c:pt idx="6">
                  <c:v>-4.7099468856089045E-2</c:v>
                </c:pt>
                <c:pt idx="7">
                  <c:v>1.1508458264717351E-2</c:v>
                </c:pt>
                <c:pt idx="8">
                  <c:v>-6.3525549080276772E-3</c:v>
                </c:pt>
                <c:pt idx="9">
                  <c:v>-4.5456702880808317E-2</c:v>
                </c:pt>
                <c:pt idx="10">
                  <c:v>5.654378217142017E-2</c:v>
                </c:pt>
                <c:pt idx="11">
                  <c:v>-8.3956169031202454E-2</c:v>
                </c:pt>
                <c:pt idx="12">
                  <c:v>-3.7614868746958907E-2</c:v>
                </c:pt>
                <c:pt idx="13">
                  <c:v>5.137606190308918E-2</c:v>
                </c:pt>
                <c:pt idx="14">
                  <c:v>2.8276728085949845E-2</c:v>
                </c:pt>
                <c:pt idx="15">
                  <c:v>-0.13571895402443601</c:v>
                </c:pt>
                <c:pt idx="16">
                  <c:v>-2.9026270698067558E-2</c:v>
                </c:pt>
                <c:pt idx="17">
                  <c:v>-1.7011110002088201E-2</c:v>
                </c:pt>
                <c:pt idx="18">
                  <c:v>0.15455917190388227</c:v>
                </c:pt>
                <c:pt idx="19">
                  <c:v>-1.4130125579767942E-2</c:v>
                </c:pt>
                <c:pt idx="20">
                  <c:v>9.8471333759323904E-3</c:v>
                </c:pt>
                <c:pt idx="21">
                  <c:v>-0.1972574812604902</c:v>
                </c:pt>
                <c:pt idx="22">
                  <c:v>-0.11648071203309898</c:v>
                </c:pt>
                <c:pt idx="23">
                  <c:v>-5.8164713111343441E-2</c:v>
                </c:pt>
                <c:pt idx="24">
                  <c:v>0.14495674670239134</c:v>
                </c:pt>
                <c:pt idx="25">
                  <c:v>-5.8851834428574515E-2</c:v>
                </c:pt>
                <c:pt idx="26">
                  <c:v>6.2009615227059681E-2</c:v>
                </c:pt>
                <c:pt idx="27">
                  <c:v>9.7566736845045021E-3</c:v>
                </c:pt>
                <c:pt idx="28">
                  <c:v>0.13567393748445566</c:v>
                </c:pt>
                <c:pt idx="29">
                  <c:v>-2.5142893155960522E-3</c:v>
                </c:pt>
                <c:pt idx="30">
                  <c:v>-1.860234272620015E-2</c:v>
                </c:pt>
                <c:pt idx="31">
                  <c:v>5.6916609025185763E-2</c:v>
                </c:pt>
                <c:pt idx="32">
                  <c:v>-2.0052564786060448E-2</c:v>
                </c:pt>
                <c:pt idx="33">
                  <c:v>8.047822851042008E-2</c:v>
                </c:pt>
                <c:pt idx="34">
                  <c:v>-8.4298368769340354E-3</c:v>
                </c:pt>
                <c:pt idx="35">
                  <c:v>-1.9531250389657612E-2</c:v>
                </c:pt>
                <c:pt idx="36">
                  <c:v>8.4914057190224462E-3</c:v>
                </c:pt>
                <c:pt idx="37">
                  <c:v>7.8296837543042022E-2</c:v>
                </c:pt>
                <c:pt idx="38">
                  <c:v>-1.6238780504303676E-2</c:v>
                </c:pt>
                <c:pt idx="39">
                  <c:v>1.8471270803372991E-2</c:v>
                </c:pt>
                <c:pt idx="40">
                  <c:v>-4.5059493681594828E-2</c:v>
                </c:pt>
                <c:pt idx="41">
                  <c:v>5.9848649036995966E-2</c:v>
                </c:pt>
                <c:pt idx="42">
                  <c:v>-5.0719854004968978E-2</c:v>
                </c:pt>
                <c:pt idx="43">
                  <c:v>-6.8215721511686367E-2</c:v>
                </c:pt>
                <c:pt idx="44">
                  <c:v>2.0564059376262201E-2</c:v>
                </c:pt>
                <c:pt idx="45">
                  <c:v>7.7094190979130331E-3</c:v>
                </c:pt>
                <c:pt idx="46">
                  <c:v>3.8416682232173011E-2</c:v>
                </c:pt>
                <c:pt idx="47">
                  <c:v>8.7729925004349535E-2</c:v>
                </c:pt>
                <c:pt idx="48">
                  <c:v>4.8317609220421873E-2</c:v>
                </c:pt>
                <c:pt idx="49">
                  <c:v>-8.2604762206731269E-2</c:v>
                </c:pt>
                <c:pt idx="50">
                  <c:v>-3.2868105577497059E-2</c:v>
                </c:pt>
                <c:pt idx="51">
                  <c:v>-2.2762299508312836E-2</c:v>
                </c:pt>
                <c:pt idx="52">
                  <c:v>3.0097914636072642E-2</c:v>
                </c:pt>
                <c:pt idx="53">
                  <c:v>2.5172571198621985E-3</c:v>
                </c:pt>
                <c:pt idx="54">
                  <c:v>3.7684649948355096E-2</c:v>
                </c:pt>
                <c:pt idx="55">
                  <c:v>-4.9365311807641969E-2</c:v>
                </c:pt>
                <c:pt idx="56">
                  <c:v>-8.8155566514368899E-2</c:v>
                </c:pt>
                <c:pt idx="57">
                  <c:v>8.38390980480333E-2</c:v>
                </c:pt>
                <c:pt idx="58">
                  <c:v>-4.6395004641105408E-2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B5-4562-B631-7252520CAF9F}"/>
            </c:ext>
          </c:extLst>
        </c:ser>
        <c:ser>
          <c:idx val="2"/>
          <c:order val="2"/>
          <c:tx>
            <c:strRef>
              <c:f>Backtest!$AF$2</c:f>
              <c:strCache>
                <c:ptCount val="1"/>
                <c:pt idx="0">
                  <c:v>GOOG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strRef>
              <c:f>Backtest!$AC$3:$AC$61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Backtest!$AF$3:$AF$61</c:f>
              <c:numCache>
                <c:formatCode>General</c:formatCode>
                <c:ptCount val="59"/>
                <c:pt idx="0">
                  <c:v>4.8506958145616549E-2</c:v>
                </c:pt>
                <c:pt idx="1">
                  <c:v>8.3638544511422802E-2</c:v>
                </c:pt>
                <c:pt idx="2">
                  <c:v>-1.358898596625269E-2</c:v>
                </c:pt>
                <c:pt idx="3">
                  <c:v>0.11944443660641706</c:v>
                </c:pt>
                <c:pt idx="4">
                  <c:v>-2.2553022244254707E-3</c:v>
                </c:pt>
                <c:pt idx="5">
                  <c:v>1.324128221755376E-2</c:v>
                </c:pt>
                <c:pt idx="6">
                  <c:v>6.6399234797157827E-2</c:v>
                </c:pt>
                <c:pt idx="7">
                  <c:v>4.840291792550825E-2</c:v>
                </c:pt>
                <c:pt idx="8">
                  <c:v>-4.2786293694858521E-2</c:v>
                </c:pt>
                <c:pt idx="9">
                  <c:v>4.9117202151250955E-2</c:v>
                </c:pt>
                <c:pt idx="10">
                  <c:v>-2.3771816891933521E-2</c:v>
                </c:pt>
                <c:pt idx="11">
                  <c:v>-1.7125014073044204E-2</c:v>
                </c:pt>
                <c:pt idx="12">
                  <c:v>4.6289803594737333E-6</c:v>
                </c:pt>
                <c:pt idx="13">
                  <c:v>1.71372218476269E-2</c:v>
                </c:pt>
                <c:pt idx="14">
                  <c:v>4.0918458409546117E-3</c:v>
                </c:pt>
                <c:pt idx="15">
                  <c:v>-8.1562830646958281E-2</c:v>
                </c:pt>
                <c:pt idx="16">
                  <c:v>-4.705956062497821E-3</c:v>
                </c:pt>
                <c:pt idx="17">
                  <c:v>4.9023691302432393E-2</c:v>
                </c:pt>
                <c:pt idx="18">
                  <c:v>-3.4892168081149602E-2</c:v>
                </c:pt>
                <c:pt idx="19">
                  <c:v>-2.7332286625295542E-2</c:v>
                </c:pt>
                <c:pt idx="20">
                  <c:v>-2.4008428069732274E-2</c:v>
                </c:pt>
                <c:pt idx="21">
                  <c:v>-0.10076163682256185</c:v>
                </c:pt>
                <c:pt idx="22">
                  <c:v>2.1723070522440886E-2</c:v>
                </c:pt>
                <c:pt idx="23">
                  <c:v>-6.3556659774187715E-2</c:v>
                </c:pt>
                <c:pt idx="24">
                  <c:v>5.2855455997958115E-2</c:v>
                </c:pt>
                <c:pt idx="25">
                  <c:v>-7.2288026828198348E-2</c:v>
                </c:pt>
                <c:pt idx="26">
                  <c:v>0.12191164350960561</c:v>
                </c:pt>
                <c:pt idx="27">
                  <c:v>3.0508727584775588E-2</c:v>
                </c:pt>
                <c:pt idx="28">
                  <c:v>0.13279462406521239</c:v>
                </c:pt>
                <c:pt idx="29">
                  <c:v>-9.1388006977980857E-2</c:v>
                </c:pt>
                <c:pt idx="30">
                  <c:v>6.3016196844546374E-2</c:v>
                </c:pt>
                <c:pt idx="31">
                  <c:v>5.1515531186095559E-2</c:v>
                </c:pt>
                <c:pt idx="32">
                  <c:v>9.088321927138425E-3</c:v>
                </c:pt>
                <c:pt idx="33">
                  <c:v>-2.2252688211251065E-2</c:v>
                </c:pt>
                <c:pt idx="34">
                  <c:v>-2.5554300772940394E-2</c:v>
                </c:pt>
                <c:pt idx="35">
                  <c:v>-4.4315914540084961E-4</c:v>
                </c:pt>
                <c:pt idx="36">
                  <c:v>-5.9548935833139997E-3</c:v>
                </c:pt>
                <c:pt idx="37">
                  <c:v>-7.0373579860959337E-2</c:v>
                </c:pt>
                <c:pt idx="38">
                  <c:v>5.6233550476853439E-2</c:v>
                </c:pt>
                <c:pt idx="39">
                  <c:v>0.12390899746323764</c:v>
                </c:pt>
                <c:pt idx="40">
                  <c:v>9.5015439479947256E-3</c:v>
                </c:pt>
                <c:pt idx="41">
                  <c:v>2.2842848421999691E-2</c:v>
                </c:pt>
                <c:pt idx="42">
                  <c:v>-7.1799060305008697E-2</c:v>
                </c:pt>
                <c:pt idx="43">
                  <c:v>-6.7450453970394078E-2</c:v>
                </c:pt>
                <c:pt idx="44">
                  <c:v>-8.7768728257291029E-3</c:v>
                </c:pt>
                <c:pt idx="45">
                  <c:v>4.0452505436348235E-2</c:v>
                </c:pt>
                <c:pt idx="46">
                  <c:v>-8.1969380642442871E-2</c:v>
                </c:pt>
                <c:pt idx="47">
                  <c:v>0.14436761303865248</c:v>
                </c:pt>
                <c:pt idx="48">
                  <c:v>5.0616821259998696E-2</c:v>
                </c:pt>
                <c:pt idx="49">
                  <c:v>-0.14234179615183815</c:v>
                </c:pt>
                <c:pt idx="50">
                  <c:v>-3.3014713684088412E-2</c:v>
                </c:pt>
                <c:pt idx="51">
                  <c:v>3.5928377775750558E-2</c:v>
                </c:pt>
                <c:pt idx="52">
                  <c:v>1.1054837402446047E-2</c:v>
                </c:pt>
                <c:pt idx="53">
                  <c:v>-2.4948220144419723E-2</c:v>
                </c:pt>
                <c:pt idx="54">
                  <c:v>6.5720449664744898E-2</c:v>
                </c:pt>
                <c:pt idx="55">
                  <c:v>8.5192394935897434E-2</c:v>
                </c:pt>
                <c:pt idx="56">
                  <c:v>0.10395709135472928</c:v>
                </c:pt>
                <c:pt idx="57">
                  <c:v>0.13537755669035584</c:v>
                </c:pt>
                <c:pt idx="58">
                  <c:v>0.13421526897172942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B5-4562-B631-7252520CAF9F}"/>
            </c:ext>
          </c:extLst>
        </c:ser>
        <c:ser>
          <c:idx val="3"/>
          <c:order val="3"/>
          <c:tx>
            <c:strRef>
              <c:f>Backtest!$AG$2</c:f>
              <c:strCache>
                <c:ptCount val="1"/>
                <c:pt idx="0">
                  <c:v>META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strRef>
              <c:f>Backtest!$AC$3:$AC$61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Backtest!$AG$3:$AG$61</c:f>
              <c:numCache>
                <c:formatCode>General</c:formatCode>
                <c:ptCount val="59"/>
                <c:pt idx="0">
                  <c:v>-5.3519562302842431E-2</c:v>
                </c:pt>
                <c:pt idx="1">
                  <c:v>-3.5996843634018831E-2</c:v>
                </c:pt>
                <c:pt idx="2">
                  <c:v>0.10618387527486434</c:v>
                </c:pt>
                <c:pt idx="3">
                  <c:v>4.4520767024748741E-2</c:v>
                </c:pt>
                <c:pt idx="4">
                  <c:v>7.6011350797376993E-3</c:v>
                </c:pt>
                <c:pt idx="5">
                  <c:v>2.4614356382086269E-2</c:v>
                </c:pt>
                <c:pt idx="6">
                  <c:v>8.540179093703186E-3</c:v>
                </c:pt>
                <c:pt idx="7">
                  <c:v>2.9514580053190423E-2</c:v>
                </c:pt>
                <c:pt idx="8">
                  <c:v>-5.2465538209326881E-2</c:v>
                </c:pt>
                <c:pt idx="9">
                  <c:v>-0.12814704032444008</c:v>
                </c:pt>
                <c:pt idx="10">
                  <c:v>2.154932181551119E-2</c:v>
                </c:pt>
                <c:pt idx="11">
                  <c:v>-3.0608219578415058E-3</c:v>
                </c:pt>
                <c:pt idx="12">
                  <c:v>6.9371948710981457E-3</c:v>
                </c:pt>
                <c:pt idx="13">
                  <c:v>-0.29853457699748293</c:v>
                </c:pt>
                <c:pt idx="14">
                  <c:v>1.3692768081994378E-2</c:v>
                </c:pt>
                <c:pt idx="15">
                  <c:v>2.4370954508156503E-2</c:v>
                </c:pt>
                <c:pt idx="16">
                  <c:v>-3.0005283361110777E-2</c:v>
                </c:pt>
                <c:pt idx="17">
                  <c:v>-5.9839680017259131E-2</c:v>
                </c:pt>
                <c:pt idx="18">
                  <c:v>-0.14032277609884741</c:v>
                </c:pt>
                <c:pt idx="19">
                  <c:v>6.9021895882013934E-2</c:v>
                </c:pt>
                <c:pt idx="20">
                  <c:v>-5.5116323873878478E-2</c:v>
                </c:pt>
                <c:pt idx="21">
                  <c:v>-0.41385980535766442</c:v>
                </c:pt>
                <c:pt idx="22">
                  <c:v>0.21413786310904703</c:v>
                </c:pt>
                <c:pt idx="23">
                  <c:v>8.8542522372640473E-2</c:v>
                </c:pt>
                <c:pt idx="24">
                  <c:v>0.16145447897606874</c:v>
                </c:pt>
                <c:pt idx="25">
                  <c:v>0.20063436905633333</c:v>
                </c:pt>
                <c:pt idx="26">
                  <c:v>0.18016253530852019</c:v>
                </c:pt>
                <c:pt idx="27">
                  <c:v>0.12345451257319709</c:v>
                </c:pt>
                <c:pt idx="28">
                  <c:v>9.4117023082316148E-2</c:v>
                </c:pt>
                <c:pt idx="29">
                  <c:v>8.3069110874152141E-3</c:v>
                </c:pt>
                <c:pt idx="30">
                  <c:v>6.9951534801876922E-2</c:v>
                </c:pt>
                <c:pt idx="31">
                  <c:v>-4.8887523864663988E-2</c:v>
                </c:pt>
                <c:pt idx="32">
                  <c:v>7.0590226336694872E-2</c:v>
                </c:pt>
                <c:pt idx="33">
                  <c:v>3.4413026140497724E-2</c:v>
                </c:pt>
                <c:pt idx="34">
                  <c:v>-1.8290703489813195E-2</c:v>
                </c:pt>
                <c:pt idx="35">
                  <c:v>2.347651707561791E-2</c:v>
                </c:pt>
                <c:pt idx="36">
                  <c:v>8.9220585461073407E-2</c:v>
                </c:pt>
                <c:pt idx="37">
                  <c:v>0.19803219539676697</c:v>
                </c:pt>
                <c:pt idx="38">
                  <c:v>-4.4309793354502552E-2</c:v>
                </c:pt>
                <c:pt idx="39">
                  <c:v>-6.7032769841986251E-2</c:v>
                </c:pt>
                <c:pt idx="40">
                  <c:v>3.2289200362532876E-2</c:v>
                </c:pt>
                <c:pt idx="41">
                  <c:v>4.4679647742839543E-2</c:v>
                </c:pt>
                <c:pt idx="42">
                  <c:v>-7.5541814600972118E-2</c:v>
                </c:pt>
                <c:pt idx="43">
                  <c:v>7.514225347125103E-2</c:v>
                </c:pt>
                <c:pt idx="44">
                  <c:v>7.4854181219023291E-2</c:v>
                </c:pt>
                <c:pt idx="45">
                  <c:v>-2.3589457777323242E-4</c:v>
                </c:pt>
                <c:pt idx="46">
                  <c:v>-6.4820873077752458E-2</c:v>
                </c:pt>
                <c:pt idx="47">
                  <c:v>5.0569476883108526E-2</c:v>
                </c:pt>
                <c:pt idx="48">
                  <c:v>0.14379238858987578</c:v>
                </c:pt>
                <c:pt idx="49">
                  <c:v>-6.8850948228354053E-3</c:v>
                </c:pt>
                <c:pt idx="50">
                  <c:v>-6.9223947571964664E-2</c:v>
                </c:pt>
                <c:pt idx="51">
                  <c:v>-4.033783682597631E-2</c:v>
                </c:pt>
                <c:pt idx="52">
                  <c:v>0.10778583799247927</c:v>
                </c:pt>
                <c:pt idx="53">
                  <c:v>8.0851760679394022E-2</c:v>
                </c:pt>
                <c:pt idx="54">
                  <c:v>2.218779310164529E-2</c:v>
                </c:pt>
                <c:pt idx="55">
                  <c:v>-6.9968426129586994E-2</c:v>
                </c:pt>
                <c:pt idx="56">
                  <c:v>-4.7163641269117318E-2</c:v>
                </c:pt>
                <c:pt idx="57">
                  <c:v>-0.14149851980268013</c:v>
                </c:pt>
                <c:pt idx="58">
                  <c:v>-2.2143288624528919E-3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B5-4562-B631-7252520CAF9F}"/>
            </c:ext>
          </c:extLst>
        </c:ser>
        <c:ser>
          <c:idx val="4"/>
          <c:order val="4"/>
          <c:tx>
            <c:strRef>
              <c:f>Backtest!$AH$2</c:f>
              <c:strCache>
                <c:ptCount val="1"/>
                <c:pt idx="0">
                  <c:v>MSFT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strRef>
              <c:f>Backtest!$AC$3:$AC$61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Backtest!$AH$3:$AH$61</c:f>
              <c:numCache>
                <c:formatCode>General</c:formatCode>
                <c:ptCount val="59"/>
                <c:pt idx="0">
                  <c:v>4.3417723753108643E-2</c:v>
                </c:pt>
                <c:pt idx="1">
                  <c:v>-1.9535243601070541E-2</c:v>
                </c:pt>
                <c:pt idx="2">
                  <c:v>-6.6083420919944395E-3</c:v>
                </c:pt>
                <c:pt idx="3">
                  <c:v>3.3463435307447872E-2</c:v>
                </c:pt>
                <c:pt idx="4">
                  <c:v>-1.210342618292214E-2</c:v>
                </c:pt>
                <c:pt idx="5">
                  <c:v>6.7443963965217055E-2</c:v>
                </c:pt>
                <c:pt idx="6">
                  <c:v>4.1914548378572863E-2</c:v>
                </c:pt>
                <c:pt idx="7">
                  <c:v>3.8421875088717715E-2</c:v>
                </c:pt>
                <c:pt idx="8">
                  <c:v>-3.261693448989178E-2</c:v>
                </c:pt>
                <c:pt idx="9">
                  <c:v>0.12700207484026724</c:v>
                </c:pt>
                <c:pt idx="10">
                  <c:v>9.491366404447369E-3</c:v>
                </c:pt>
                <c:pt idx="11">
                  <c:v>-7.1805784441374143E-3</c:v>
                </c:pt>
                <c:pt idx="12">
                  <c:v>-2.5470524270325597E-2</c:v>
                </c:pt>
                <c:pt idx="13">
                  <c:v>-2.0181563007193593E-2</c:v>
                </c:pt>
                <c:pt idx="14">
                  <c:v>7.6919015860607495E-3</c:v>
                </c:pt>
                <c:pt idx="15">
                  <c:v>-1.9506453561398809E-2</c:v>
                </c:pt>
                <c:pt idx="16">
                  <c:v>-1.766519014669745E-2</c:v>
                </c:pt>
                <c:pt idx="17">
                  <c:v>2.0507733017292779E-2</c:v>
                </c:pt>
                <c:pt idx="18">
                  <c:v>8.0411881995296336E-3</c:v>
                </c:pt>
                <c:pt idx="19">
                  <c:v>-3.755135708414372E-2</c:v>
                </c:pt>
                <c:pt idx="20">
                  <c:v>-2.6064235684859591E-2</c:v>
                </c:pt>
                <c:pt idx="21">
                  <c:v>-7.7672086938160856E-2</c:v>
                </c:pt>
                <c:pt idx="22">
                  <c:v>5.5501514673831971E-2</c:v>
                </c:pt>
                <c:pt idx="23">
                  <c:v>-4.0142740887867262E-3</c:v>
                </c:pt>
                <c:pt idx="24">
                  <c:v>-2.9339143706931029E-2</c:v>
                </c:pt>
                <c:pt idx="25">
                  <c:v>2.5446728328129123E-2</c:v>
                </c:pt>
                <c:pt idx="26">
                  <c:v>0.13363644850792586</c:v>
                </c:pt>
                <c:pt idx="27">
                  <c:v>5.6829197843655206E-2</c:v>
                </c:pt>
                <c:pt idx="28">
                  <c:v>6.2189699095656026E-2</c:v>
                </c:pt>
                <c:pt idx="29">
                  <c:v>-2.1144668244014724E-2</c:v>
                </c:pt>
                <c:pt idx="30">
                  <c:v>-4.5744116132086697E-2</c:v>
                </c:pt>
                <c:pt idx="31">
                  <c:v>-8.7062346426273647E-3</c:v>
                </c:pt>
                <c:pt idx="32">
                  <c:v>5.6938154047209144E-3</c:v>
                </c:pt>
                <c:pt idx="33">
                  <c:v>9.3051021440893666E-2</c:v>
                </c:pt>
                <c:pt idx="34">
                  <c:v>4.2480900860587922E-2</c:v>
                </c:pt>
                <c:pt idx="35">
                  <c:v>-5.0718508484876378E-2</c:v>
                </c:pt>
                <c:pt idx="36">
                  <c:v>4.6594053168778557E-2</c:v>
                </c:pt>
                <c:pt idx="37">
                  <c:v>-6.5319692302333796E-3</c:v>
                </c:pt>
                <c:pt idx="38">
                  <c:v>-8.999361513627022E-3</c:v>
                </c:pt>
                <c:pt idx="39">
                  <c:v>-4.0613016278064247E-2</c:v>
                </c:pt>
                <c:pt idx="40">
                  <c:v>2.5529048055217496E-2</c:v>
                </c:pt>
                <c:pt idx="41">
                  <c:v>5.1029435415955851E-2</c:v>
                </c:pt>
                <c:pt idx="42">
                  <c:v>-7.8695305857911624E-2</c:v>
                </c:pt>
                <c:pt idx="43">
                  <c:v>-2.1067851091969091E-2</c:v>
                </c:pt>
                <c:pt idx="44">
                  <c:v>1.4964841577098249E-2</c:v>
                </c:pt>
                <c:pt idx="45">
                  <c:v>-5.1158741225946325E-2</c:v>
                </c:pt>
                <c:pt idx="46">
                  <c:v>-1.6894962089909545E-2</c:v>
                </c:pt>
                <c:pt idx="47">
                  <c:v>2.0213344277142713E-2</c:v>
                </c:pt>
                <c:pt idx="48">
                  <c:v>-4.2315385124358076E-2</c:v>
                </c:pt>
                <c:pt idx="49">
                  <c:v>-2.6498115324386024E-2</c:v>
                </c:pt>
                <c:pt idx="50">
                  <c:v>-1.7627763831608509E-3</c:v>
                </c:pt>
                <c:pt idx="51">
                  <c:v>5.7253189877242983E-2</c:v>
                </c:pt>
                <c:pt idx="52">
                  <c:v>0.10531601155960686</c:v>
                </c:pt>
                <c:pt idx="53">
                  <c:v>3.2190119287404437E-2</c:v>
                </c:pt>
                <c:pt idx="54">
                  <c:v>5.0075690632684654E-2</c:v>
                </c:pt>
                <c:pt idx="55">
                  <c:v>-7.2182954808128683E-2</c:v>
                </c:pt>
                <c:pt idx="56">
                  <c:v>-1.2303279883327519E-2</c:v>
                </c:pt>
                <c:pt idx="57">
                  <c:v>-2.2693573891816331E-2</c:v>
                </c:pt>
                <c:pt idx="58">
                  <c:v>-5.1592851379521021E-2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B5-4562-B631-7252520CAF9F}"/>
            </c:ext>
          </c:extLst>
        </c:ser>
        <c:ser>
          <c:idx val="5"/>
          <c:order val="5"/>
          <c:tx>
            <c:strRef>
              <c:f>Backtest!$AI$2</c:f>
              <c:strCache>
                <c:ptCount val="1"/>
                <c:pt idx="0">
                  <c:v>NVDA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strRef>
              <c:f>Backtest!$AC$3:$AC$61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Backtest!$AI$3:$AI$61</c:f>
              <c:numCache>
                <c:formatCode>General</c:formatCode>
                <c:ptCount val="59"/>
                <c:pt idx="0">
                  <c:v>-3.7347324759631441E-3</c:v>
                </c:pt>
                <c:pt idx="1">
                  <c:v>1.7848665679315867E-2</c:v>
                </c:pt>
                <c:pt idx="2">
                  <c:v>-6.9436323948488296E-2</c:v>
                </c:pt>
                <c:pt idx="3">
                  <c:v>5.8894171783736585E-2</c:v>
                </c:pt>
                <c:pt idx="4">
                  <c:v>7.8270032120339908E-2</c:v>
                </c:pt>
                <c:pt idx="5">
                  <c:v>0.19501790473528197</c:v>
                </c:pt>
                <c:pt idx="6">
                  <c:v>-4.2899276406343903E-2</c:v>
                </c:pt>
                <c:pt idx="7">
                  <c:v>0.10937184074557316</c:v>
                </c:pt>
                <c:pt idx="8">
                  <c:v>-1.6043090196834121E-2</c:v>
                </c:pt>
                <c:pt idx="9">
                  <c:v>0.14426402107227707</c:v>
                </c:pt>
                <c:pt idx="10">
                  <c:v>0.30035310480132787</c:v>
                </c:pt>
                <c:pt idx="11">
                  <c:v>-0.14184153413841399</c:v>
                </c:pt>
                <c:pt idx="12">
                  <c:v>-8.9298038906155036E-2</c:v>
                </c:pt>
                <c:pt idx="13">
                  <c:v>2.6320431424854424E-2</c:v>
                </c:pt>
                <c:pt idx="14">
                  <c:v>7.7046021296535913E-2</c:v>
                </c:pt>
                <c:pt idx="15">
                  <c:v>-0.19114502447920209</c:v>
                </c:pt>
                <c:pt idx="16">
                  <c:v>1.164256471057027E-2</c:v>
                </c:pt>
                <c:pt idx="17">
                  <c:v>-6.0113746975924365E-2</c:v>
                </c:pt>
                <c:pt idx="18">
                  <c:v>4.6501861516831611E-2</c:v>
                </c:pt>
                <c:pt idx="19">
                  <c:v>-0.11092389782952268</c:v>
                </c:pt>
                <c:pt idx="20">
                  <c:v>-4.5599472307612687E-2</c:v>
                </c:pt>
                <c:pt idx="21">
                  <c:v>-2.0649576812896364E-2</c:v>
                </c:pt>
                <c:pt idx="22">
                  <c:v>0.17459908351598638</c:v>
                </c:pt>
                <c:pt idx="23">
                  <c:v>-3.1864416049470073E-2</c:v>
                </c:pt>
                <c:pt idx="24">
                  <c:v>0.22056406864772232</c:v>
                </c:pt>
                <c:pt idx="25">
                  <c:v>0.22937003404388406</c:v>
                </c:pt>
                <c:pt idx="26">
                  <c:v>0.15073757903419593</c:v>
                </c:pt>
                <c:pt idx="27">
                  <c:v>-1.4915194954691766E-2</c:v>
                </c:pt>
                <c:pt idx="28">
                  <c:v>0.3540408788217726</c:v>
                </c:pt>
                <c:pt idx="29">
                  <c:v>4.9056020777207138E-3</c:v>
                </c:pt>
                <c:pt idx="30">
                  <c:v>4.6290841119460094E-2</c:v>
                </c:pt>
                <c:pt idx="31">
                  <c:v>9.1573578217994014E-2</c:v>
                </c:pt>
                <c:pt idx="32">
                  <c:v>-3.5556154983827928E-2</c:v>
                </c:pt>
                <c:pt idx="33">
                  <c:v>-1.3886943710740146E-2</c:v>
                </c:pt>
                <c:pt idx="34">
                  <c:v>-2.2862264127362919E-3</c:v>
                </c:pt>
                <c:pt idx="35">
                  <c:v>-2.4409999958363668E-2</c:v>
                </c:pt>
                <c:pt idx="36">
                  <c:v>0.22630592786899245</c:v>
                </c:pt>
                <c:pt idx="37">
                  <c:v>0.19982754283822429</c:v>
                </c:pt>
                <c:pt idx="38">
                  <c:v>9.0912912095266224E-2</c:v>
                </c:pt>
                <c:pt idx="39">
                  <c:v>2.8621590790050638E-2</c:v>
                </c:pt>
                <c:pt idx="40">
                  <c:v>0.19182891028017451</c:v>
                </c:pt>
                <c:pt idx="41">
                  <c:v>7.7360752337169103E-2</c:v>
                </c:pt>
                <c:pt idx="42">
                  <c:v>-7.6800605311568348E-2</c:v>
                </c:pt>
                <c:pt idx="43">
                  <c:v>-1.0416417151546439E-2</c:v>
                </c:pt>
                <c:pt idx="44">
                  <c:v>-1.4202011711528691E-2</c:v>
                </c:pt>
                <c:pt idx="45">
                  <c:v>0.1054064632705303</c:v>
                </c:pt>
                <c:pt idx="46">
                  <c:v>-6.5735350336548828E-2</c:v>
                </c:pt>
                <c:pt idx="47">
                  <c:v>1.7069211703994211E-2</c:v>
                </c:pt>
                <c:pt idx="48">
                  <c:v>-0.15337556500777993</c:v>
                </c:pt>
                <c:pt idx="49">
                  <c:v>7.4768947245616252E-2</c:v>
                </c:pt>
                <c:pt idx="50">
                  <c:v>-2.9570589367935635E-2</c:v>
                </c:pt>
                <c:pt idx="51">
                  <c:v>1.7126666484640306E-2</c:v>
                </c:pt>
                <c:pt idx="52">
                  <c:v>0.11485910474667327</c:v>
                </c:pt>
                <c:pt idx="53">
                  <c:v>6.7608564797240506E-2</c:v>
                </c:pt>
                <c:pt idx="54">
                  <c:v>8.2307992884063624E-2</c:v>
                </c:pt>
                <c:pt idx="55">
                  <c:v>-6.2179372970673635E-2</c:v>
                </c:pt>
                <c:pt idx="56">
                  <c:v>-4.5432456422953016E-5</c:v>
                </c:pt>
                <c:pt idx="57">
                  <c:v>4.2092559146220218E-2</c:v>
                </c:pt>
                <c:pt idx="58">
                  <c:v>-0.12627942325356789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B5-4562-B631-7252520CAF9F}"/>
            </c:ext>
          </c:extLst>
        </c:ser>
        <c:ser>
          <c:idx val="6"/>
          <c:order val="6"/>
          <c:tx>
            <c:strRef>
              <c:f>Backtest!$AJ$2</c:f>
              <c:strCache>
                <c:ptCount val="1"/>
                <c:pt idx="0">
                  <c:v>TSLA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strRef>
              <c:f>Backtest!$AC$3:$AC$61</c:f>
              <c:strCache>
                <c:ptCount val="59"/>
                <c:pt idx="0">
                  <c:v>2021-01-31</c:v>
                </c:pt>
                <c:pt idx="1">
                  <c:v>2021-02-28</c:v>
                </c:pt>
                <c:pt idx="2">
                  <c:v>2021-03-31</c:v>
                </c:pt>
                <c:pt idx="3">
                  <c:v>2021-04-30</c:v>
                </c:pt>
                <c:pt idx="4">
                  <c:v>2021-05-31</c:v>
                </c:pt>
                <c:pt idx="5">
                  <c:v>2021-06-30</c:v>
                </c:pt>
                <c:pt idx="6">
                  <c:v>2021-07-31</c:v>
                </c:pt>
                <c:pt idx="7">
                  <c:v>2021-08-31</c:v>
                </c:pt>
                <c:pt idx="8">
                  <c:v>2021-09-30</c:v>
                </c:pt>
                <c:pt idx="9">
                  <c:v>2021-10-31</c:v>
                </c:pt>
                <c:pt idx="10">
                  <c:v>2021-11-30</c:v>
                </c:pt>
                <c:pt idx="11">
                  <c:v>2021-12-31</c:v>
                </c:pt>
                <c:pt idx="12">
                  <c:v>2022-01-31</c:v>
                </c:pt>
                <c:pt idx="13">
                  <c:v>2022-02-28</c:v>
                </c:pt>
                <c:pt idx="14">
                  <c:v>2022-03-31</c:v>
                </c:pt>
                <c:pt idx="15">
                  <c:v>2022-04-30</c:v>
                </c:pt>
                <c:pt idx="16">
                  <c:v>2022-05-31</c:v>
                </c:pt>
                <c:pt idx="17">
                  <c:v>2022-06-30</c:v>
                </c:pt>
                <c:pt idx="18">
                  <c:v>2022-07-31</c:v>
                </c:pt>
                <c:pt idx="19">
                  <c:v>2022-08-31</c:v>
                </c:pt>
                <c:pt idx="20">
                  <c:v>2022-09-30</c:v>
                </c:pt>
                <c:pt idx="21">
                  <c:v>2022-10-31</c:v>
                </c:pt>
                <c:pt idx="22">
                  <c:v>2022-11-30</c:v>
                </c:pt>
                <c:pt idx="23">
                  <c:v>2022-12-31</c:v>
                </c:pt>
                <c:pt idx="24">
                  <c:v>2023-01-31</c:v>
                </c:pt>
                <c:pt idx="25">
                  <c:v>2023-02-28</c:v>
                </c:pt>
                <c:pt idx="26">
                  <c:v>2023-03-31</c:v>
                </c:pt>
                <c:pt idx="27">
                  <c:v>2023-04-30</c:v>
                </c:pt>
                <c:pt idx="28">
                  <c:v>2023-05-31</c:v>
                </c:pt>
                <c:pt idx="29">
                  <c:v>2023-06-30</c:v>
                </c:pt>
                <c:pt idx="30">
                  <c:v>2023-07-31</c:v>
                </c:pt>
                <c:pt idx="31">
                  <c:v>2023-08-31</c:v>
                </c:pt>
                <c:pt idx="32">
                  <c:v>2023-09-30</c:v>
                </c:pt>
                <c:pt idx="33">
                  <c:v>2023-10-31</c:v>
                </c:pt>
                <c:pt idx="34">
                  <c:v>2023-11-30</c:v>
                </c:pt>
                <c:pt idx="35">
                  <c:v>2023-12-31</c:v>
                </c:pt>
                <c:pt idx="36">
                  <c:v>2024-01-31</c:v>
                </c:pt>
                <c:pt idx="37">
                  <c:v>2024-02-29</c:v>
                </c:pt>
                <c:pt idx="38">
                  <c:v>2024-03-31</c:v>
                </c:pt>
                <c:pt idx="39">
                  <c:v>2024-04-30</c:v>
                </c:pt>
                <c:pt idx="40">
                  <c:v>2024-05-31</c:v>
                </c:pt>
                <c:pt idx="41">
                  <c:v>2024-06-30</c:v>
                </c:pt>
                <c:pt idx="42">
                  <c:v>2024-07-31</c:v>
                </c:pt>
                <c:pt idx="43">
                  <c:v>2024-08-31</c:v>
                </c:pt>
                <c:pt idx="44">
                  <c:v>2024-09-30</c:v>
                </c:pt>
                <c:pt idx="45">
                  <c:v>2024-10-31</c:v>
                </c:pt>
                <c:pt idx="46">
                  <c:v>2024-11-30</c:v>
                </c:pt>
                <c:pt idx="47">
                  <c:v>2024-12-31</c:v>
                </c:pt>
                <c:pt idx="48">
                  <c:v>2025-01-31</c:v>
                </c:pt>
                <c:pt idx="49">
                  <c:v>2025-02-28</c:v>
                </c:pt>
                <c:pt idx="50">
                  <c:v>2025-03-31</c:v>
                </c:pt>
                <c:pt idx="51">
                  <c:v>2025-04-30</c:v>
                </c:pt>
                <c:pt idx="52">
                  <c:v>2025-05-31</c:v>
                </c:pt>
                <c:pt idx="53">
                  <c:v>2025-06-30</c:v>
                </c:pt>
                <c:pt idx="54">
                  <c:v>2025-07-31</c:v>
                </c:pt>
                <c:pt idx="55">
                  <c:v>2025-08-31</c:v>
                </c:pt>
                <c:pt idx="56">
                  <c:v>2025-09-30</c:v>
                </c:pt>
                <c:pt idx="57">
                  <c:v>2025-10-31</c:v>
                </c:pt>
                <c:pt idx="58">
                  <c:v>2025-11-30</c:v>
                </c:pt>
              </c:strCache>
            </c:strRef>
          </c:xVal>
          <c:yVal>
            <c:numRef>
              <c:f>Backtest!$AJ$3:$AJ$61</c:f>
              <c:numCache>
                <c:formatCode>General</c:formatCode>
                <c:ptCount val="59"/>
                <c:pt idx="0">
                  <c:v>0.12596577379677554</c:v>
                </c:pt>
                <c:pt idx="1">
                  <c:v>-0.20515450394966467</c:v>
                </c:pt>
                <c:pt idx="2">
                  <c:v>-7.3670080085151843E-2</c:v>
                </c:pt>
                <c:pt idx="3">
                  <c:v>-3.4355112442175401E-2</c:v>
                </c:pt>
                <c:pt idx="4">
                  <c:v>-0.12450348354954952</c:v>
                </c:pt>
                <c:pt idx="5">
                  <c:v>3.3750822163952685E-2</c:v>
                </c:pt>
                <c:pt idx="6">
                  <c:v>-1.4945943278306624E-2</c:v>
                </c:pt>
                <c:pt idx="7">
                  <c:v>1.3570147524614801E-2</c:v>
                </c:pt>
                <c:pt idx="8">
                  <c:v>0.13881466447928212</c:v>
                </c:pt>
                <c:pt idx="9">
                  <c:v>0.31240841018473958</c:v>
                </c:pt>
                <c:pt idx="10">
                  <c:v>5.8784081159460079E-2</c:v>
                </c:pt>
                <c:pt idx="11">
                  <c:v>-0.14213421903233814</c:v>
                </c:pt>
                <c:pt idx="12">
                  <c:v>8.9925173248011914E-3</c:v>
                </c:pt>
                <c:pt idx="13">
                  <c:v>-2.5080832333715233E-2</c:v>
                </c:pt>
                <c:pt idx="14">
                  <c:v>0.1751364790366452</c:v>
                </c:pt>
                <c:pt idx="15">
                  <c:v>2.4107993122925719E-3</c:v>
                </c:pt>
                <c:pt idx="16">
                  <c:v>-0.12238173383963458</c:v>
                </c:pt>
                <c:pt idx="17">
                  <c:v>6.4608614920106527E-2</c:v>
                </c:pt>
                <c:pt idx="18">
                  <c:v>0.12289790595840716</c:v>
                </c:pt>
                <c:pt idx="19">
                  <c:v>6.5229558070694221E-3</c:v>
                </c:pt>
                <c:pt idx="20">
                  <c:v>0.16210872932239712</c:v>
                </c:pt>
                <c:pt idx="21">
                  <c:v>-0.30928169961528318</c:v>
                </c:pt>
                <c:pt idx="22">
                  <c:v>-0.23888511588064951</c:v>
                </c:pt>
                <c:pt idx="23">
                  <c:v>-0.24724850271398363</c:v>
                </c:pt>
                <c:pt idx="24">
                  <c:v>0.26754291302211808</c:v>
                </c:pt>
                <c:pt idx="25">
                  <c:v>0.23868610242829233</c:v>
                </c:pt>
                <c:pt idx="26">
                  <c:v>-4.683749619430886E-2</c:v>
                </c:pt>
                <c:pt idx="27">
                  <c:v>-0.22414499250393372</c:v>
                </c:pt>
                <c:pt idx="28">
                  <c:v>0.23057155778068938</c:v>
                </c:pt>
                <c:pt idx="29">
                  <c:v>0.14697178436307448</c:v>
                </c:pt>
                <c:pt idx="30">
                  <c:v>-4.9895171057726742E-2</c:v>
                </c:pt>
                <c:pt idx="31">
                  <c:v>1.0231985571330399E-2</c:v>
                </c:pt>
                <c:pt idx="32">
                  <c:v>7.6452591906434164E-2</c:v>
                </c:pt>
                <c:pt idx="33">
                  <c:v>-0.13557040582149826</c:v>
                </c:pt>
                <c:pt idx="34">
                  <c:v>-1.5573803112200746E-2</c:v>
                </c:pt>
                <c:pt idx="35">
                  <c:v>-8.1136646197570869E-2</c:v>
                </c:pt>
                <c:pt idx="36">
                  <c:v>-0.26817660641040536</c:v>
                </c:pt>
                <c:pt idx="37">
                  <c:v>-5.2674892885843275E-2</c:v>
                </c:pt>
                <c:pt idx="38">
                  <c:v>-0.20407566876352806</c:v>
                </c:pt>
                <c:pt idx="39">
                  <c:v>0.15233778966969769</c:v>
                </c:pt>
                <c:pt idx="40">
                  <c:v>-0.13967846668551964</c:v>
                </c:pt>
                <c:pt idx="41">
                  <c:v>4.0052997390876893E-2</c:v>
                </c:pt>
                <c:pt idx="42">
                  <c:v>0.1390806512896518</c:v>
                </c:pt>
                <c:pt idx="43">
                  <c:v>-0.12049653217052964</c:v>
                </c:pt>
                <c:pt idx="44">
                  <c:v>0.17700143104672361</c:v>
                </c:pt>
                <c:pt idx="45">
                  <c:v>-2.5077235777994717E-2</c:v>
                </c:pt>
                <c:pt idx="46">
                  <c:v>0.22295969739700536</c:v>
                </c:pt>
                <c:pt idx="47">
                  <c:v>0.24401095235141965</c:v>
                </c:pt>
                <c:pt idx="48">
                  <c:v>-6.861485362084041E-2</c:v>
                </c:pt>
                <c:pt idx="49">
                  <c:v>-0.22033857213738314</c:v>
                </c:pt>
                <c:pt idx="50">
                  <c:v>4.5629064007044279E-2</c:v>
                </c:pt>
                <c:pt idx="51">
                  <c:v>0.10763296612876752</c:v>
                </c:pt>
                <c:pt idx="52">
                  <c:v>6.9614227665486444E-2</c:v>
                </c:pt>
                <c:pt idx="53">
                  <c:v>-0.21277315551087789</c:v>
                </c:pt>
                <c:pt idx="54">
                  <c:v>-8.2763912962798697E-2</c:v>
                </c:pt>
                <c:pt idx="55">
                  <c:v>3.4137947487141496E-2</c:v>
                </c:pt>
                <c:pt idx="56">
                  <c:v>0.25484241704070359</c:v>
                </c:pt>
                <c:pt idx="57">
                  <c:v>-2.0204555268647319E-2</c:v>
                </c:pt>
                <c:pt idx="58">
                  <c:v>-5.7962514488190613E-2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FB5-4562-B631-7252520CA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5650208"/>
        <c:axId val="1065650688"/>
      </c:scatterChart>
      <c:valAx>
        <c:axId val="1065650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5650688"/>
        <c:crosses val="autoZero"/>
        <c:crossBetween val="midCat"/>
      </c:valAx>
      <c:valAx>
        <c:axId val="1065650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56502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9</xdr:row>
      <xdr:rowOff>57150</xdr:rowOff>
    </xdr:from>
    <xdr:to>
      <xdr:col>18</xdr:col>
      <xdr:colOff>493713</xdr:colOff>
      <xdr:row>32</xdr:row>
      <xdr:rowOff>12700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A2E4433-5019-1964-969C-30F3F7BF1C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103188</xdr:colOff>
      <xdr:row>9</xdr:row>
      <xdr:rowOff>34924</xdr:rowOff>
    </xdr:from>
    <xdr:to>
      <xdr:col>28</xdr:col>
      <xdr:colOff>523875</xdr:colOff>
      <xdr:row>28</xdr:row>
      <xdr:rowOff>120649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3B1483B-2B3F-CB67-5C56-1C65267781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354013</xdr:colOff>
      <xdr:row>9</xdr:row>
      <xdr:rowOff>47625</xdr:rowOff>
    </xdr:from>
    <xdr:to>
      <xdr:col>36</xdr:col>
      <xdr:colOff>133350</xdr:colOff>
      <xdr:row>28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B998CF1-E263-75E5-BCEF-33D03AF63C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0"/>
  <sheetViews>
    <sheetView workbookViewId="0">
      <selection activeCell="D3" sqref="D3"/>
    </sheetView>
  </sheetViews>
  <sheetFormatPr defaultRowHeight="14.4" x14ac:dyDescent="0.55000000000000004"/>
  <cols>
    <col min="4" max="10" width="15.15625" customWidth="1"/>
  </cols>
  <sheetData>
    <row r="1" spans="1:10" x14ac:dyDescent="0.55000000000000004">
      <c r="A1" s="1" t="s">
        <v>0</v>
      </c>
      <c r="B1" s="1" t="s">
        <v>1</v>
      </c>
      <c r="C1" s="1" t="s">
        <v>2</v>
      </c>
      <c r="D1" s="1" t="s">
        <v>122</v>
      </c>
      <c r="E1" s="1" t="s">
        <v>123</v>
      </c>
      <c r="F1" s="1" t="s">
        <v>124</v>
      </c>
      <c r="G1" s="1" t="s">
        <v>125</v>
      </c>
      <c r="H1" s="1" t="s">
        <v>126</v>
      </c>
      <c r="I1" s="1" t="s">
        <v>127</v>
      </c>
      <c r="J1" s="1" t="s">
        <v>128</v>
      </c>
    </row>
    <row r="2" spans="1:10" x14ac:dyDescent="0.55000000000000004">
      <c r="A2" s="1" t="s">
        <v>3</v>
      </c>
      <c r="B2">
        <v>-5.74E-2</v>
      </c>
      <c r="C2">
        <v>1E-4</v>
      </c>
      <c r="D2">
        <v>-7.5242240867390175E-2</v>
      </c>
      <c r="E2">
        <v>-0.13151543200295751</v>
      </c>
      <c r="F2">
        <v>-2.0991428522809889E-2</v>
      </c>
      <c r="G2">
        <v>7.2138361802077222E-2</v>
      </c>
      <c r="H2">
        <v>-7.0294661614954679E-3</v>
      </c>
      <c r="I2">
        <v>-0.1113475011153915</v>
      </c>
      <c r="J2">
        <v>-0.2033665563708866</v>
      </c>
    </row>
    <row r="3" spans="1:10" x14ac:dyDescent="0.55000000000000004">
      <c r="A3" s="1" t="s">
        <v>4</v>
      </c>
      <c r="B3">
        <v>-5.9999999999999995E-4</v>
      </c>
      <c r="C3">
        <v>2.0000000000000001E-4</v>
      </c>
      <c r="D3">
        <v>-6.6776161071424589E-3</v>
      </c>
      <c r="E3">
        <v>-5.8739383590420302E-2</v>
      </c>
      <c r="F3">
        <v>-6.0811643390239152E-2</v>
      </c>
      <c r="G3">
        <v>-4.7143677573834197E-2</v>
      </c>
      <c r="H3">
        <v>-7.6420389581927206E-2</v>
      </c>
      <c r="I3">
        <v>7.0672782484274332E-2</v>
      </c>
      <c r="J3">
        <v>3.8179392869095441E-3</v>
      </c>
    </row>
    <row r="4" spans="1:10" x14ac:dyDescent="0.55000000000000004">
      <c r="A4" s="1" t="s">
        <v>5</v>
      </c>
      <c r="B4">
        <v>6.9500000000000006E-2</v>
      </c>
      <c r="C4">
        <v>2.0000000000000001E-4</v>
      </c>
      <c r="D4">
        <v>0.1333272733132127</v>
      </c>
      <c r="E4">
        <v>7.4422637976578221E-2</v>
      </c>
      <c r="F4">
        <v>6.7615612103736122E-2</v>
      </c>
      <c r="G4">
        <v>6.7152959070788443E-2</v>
      </c>
      <c r="H4">
        <v>9.3288829001289875E-2</v>
      </c>
      <c r="I4">
        <v>0.14030005724748751</v>
      </c>
      <c r="J4">
        <v>0.19715524005247409</v>
      </c>
    </row>
    <row r="5" spans="1:10" x14ac:dyDescent="0.55000000000000004">
      <c r="A5" s="1" t="s">
        <v>6</v>
      </c>
      <c r="B5">
        <v>9.1999999999999998E-3</v>
      </c>
      <c r="C5">
        <v>1E-4</v>
      </c>
      <c r="D5">
        <v>-0.1399214562794564</v>
      </c>
      <c r="E5">
        <v>0.1110942894178326</v>
      </c>
      <c r="F5">
        <v>-6.9722898013335755E-2</v>
      </c>
      <c r="G5">
        <v>3.0499532305401811E-2</v>
      </c>
      <c r="H5">
        <v>-9.7048571030924236E-2</v>
      </c>
      <c r="I5">
        <v>-2.8066886847615269E-3</v>
      </c>
      <c r="J5">
        <v>4.7830459391734033E-2</v>
      </c>
    </row>
    <row r="6" spans="1:10" x14ac:dyDescent="0.55000000000000004">
      <c r="A6" s="1" t="s">
        <v>7</v>
      </c>
      <c r="B6">
        <v>1.78E-2</v>
      </c>
      <c r="C6">
        <v>1E-4</v>
      </c>
      <c r="D6">
        <v>6.5287266109095521E-2</v>
      </c>
      <c r="E6">
        <v>9.5817094405820091E-2</v>
      </c>
      <c r="F6">
        <v>6.1629798616894993E-2</v>
      </c>
      <c r="G6">
        <v>1.046101489636597E-2</v>
      </c>
      <c r="H6">
        <v>6.2762977253728147E-2</v>
      </c>
      <c r="I6">
        <v>0.31494588629416631</v>
      </c>
      <c r="J6">
        <v>-7.28111083172156E-2</v>
      </c>
    </row>
    <row r="7" spans="1:10" x14ac:dyDescent="0.55000000000000004">
      <c r="A7" s="1" t="s">
        <v>8</v>
      </c>
      <c r="B7">
        <v>-2.9999999999999997E-4</v>
      </c>
      <c r="C7">
        <v>2.0000000000000001E-4</v>
      </c>
      <c r="D7">
        <v>-3.6831028528417693E-2</v>
      </c>
      <c r="E7">
        <v>-9.9199335258159937E-3</v>
      </c>
      <c r="F7">
        <v>-5.9289074803036468E-2</v>
      </c>
      <c r="G7">
        <v>-3.8128015791380587E-2</v>
      </c>
      <c r="H7">
        <v>-2.7774896579525029E-2</v>
      </c>
      <c r="I7">
        <v>8.8198977994968786E-3</v>
      </c>
      <c r="J7">
        <v>-4.9052516041747873E-2</v>
      </c>
    </row>
    <row r="8" spans="1:10" x14ac:dyDescent="0.55000000000000004">
      <c r="A8" s="1" t="s">
        <v>9</v>
      </c>
      <c r="B8">
        <v>3.9399999999999998E-2</v>
      </c>
      <c r="C8">
        <v>2.0000000000000001E-4</v>
      </c>
      <c r="D8">
        <v>9.0062983593374613E-2</v>
      </c>
      <c r="E8">
        <v>6.0353266507274128E-2</v>
      </c>
      <c r="F8">
        <v>0.1108077878169398</v>
      </c>
      <c r="G8">
        <v>8.4529193036129158E-2</v>
      </c>
      <c r="H8">
        <v>0.1076803394577575</v>
      </c>
      <c r="I8">
        <v>0.21463499451871121</v>
      </c>
      <c r="J8">
        <v>0.10603918690237001</v>
      </c>
    </row>
    <row r="9" spans="1:10" x14ac:dyDescent="0.55000000000000004">
      <c r="A9" s="1" t="s">
        <v>10</v>
      </c>
      <c r="B9">
        <v>4.8999999999999998E-3</v>
      </c>
      <c r="C9">
        <v>2.0000000000000001E-4</v>
      </c>
      <c r="D9">
        <v>1.813614361372928E-2</v>
      </c>
      <c r="E9">
        <v>1.363982692722621E-2</v>
      </c>
      <c r="F9">
        <v>-2.2634220085245849E-3</v>
      </c>
      <c r="G9">
        <v>1.7589102658474021E-2</v>
      </c>
      <c r="H9">
        <v>1.376120935301617E-2</v>
      </c>
      <c r="I9">
        <v>7.4255784393178814E-2</v>
      </c>
      <c r="J9">
        <v>-9.7022904572476087E-2</v>
      </c>
    </row>
    <row r="10" spans="1:10" x14ac:dyDescent="0.55000000000000004">
      <c r="A10" s="1" t="s">
        <v>11</v>
      </c>
      <c r="B10">
        <v>2.7000000000000001E-3</v>
      </c>
      <c r="C10">
        <v>2.0000000000000001E-4</v>
      </c>
      <c r="D10">
        <v>7.1276552604385257E-2</v>
      </c>
      <c r="E10">
        <v>8.860318280928281E-2</v>
      </c>
      <c r="F10">
        <v>1.334989205365811E-2</v>
      </c>
      <c r="G10">
        <v>1.7047319742675041E-2</v>
      </c>
      <c r="H10">
        <v>8.68421111784623E-3</v>
      </c>
      <c r="I10">
        <v>0.11911089145458061</v>
      </c>
      <c r="J10">
        <v>-3.7639705293445853E-2</v>
      </c>
    </row>
    <row r="11" spans="1:10" x14ac:dyDescent="0.55000000000000004">
      <c r="A11" s="1" t="s">
        <v>12</v>
      </c>
      <c r="B11">
        <v>-2.01E-2</v>
      </c>
      <c r="C11">
        <v>2.0000000000000001E-4</v>
      </c>
      <c r="D11">
        <v>4.3344799202214013E-3</v>
      </c>
      <c r="E11">
        <v>-5.6717349489147417E-2</v>
      </c>
      <c r="F11">
        <v>9.3273990133353468E-3</v>
      </c>
      <c r="G11">
        <v>2.120522425158633E-2</v>
      </c>
      <c r="H11">
        <v>4.0277541725745707E-2</v>
      </c>
      <c r="I11">
        <v>3.8528762357996633E-2</v>
      </c>
      <c r="J11">
        <v>-3.087781715857929E-2</v>
      </c>
    </row>
    <row r="12" spans="1:10" x14ac:dyDescent="0.55000000000000004">
      <c r="A12" s="1" t="s">
        <v>13</v>
      </c>
      <c r="B12">
        <v>4.8599999999999997E-2</v>
      </c>
      <c r="C12">
        <v>1E-4</v>
      </c>
      <c r="D12">
        <v>-2.659887865861987E-2</v>
      </c>
      <c r="E12">
        <v>-4.9694904402671103E-2</v>
      </c>
      <c r="F12">
        <v>-3.3777746338339631E-2</v>
      </c>
      <c r="G12">
        <v>-9.5961518407424951E-2</v>
      </c>
      <c r="H12">
        <v>5.6744958161767389E-3</v>
      </c>
      <c r="I12">
        <v>0.29567169934204163</v>
      </c>
      <c r="J12">
        <v>-4.2128139186963343E-2</v>
      </c>
    </row>
    <row r="13" spans="1:10" x14ac:dyDescent="0.55000000000000004">
      <c r="A13" s="1" t="s">
        <v>14</v>
      </c>
      <c r="B13">
        <v>1.8100000000000002E-2</v>
      </c>
      <c r="C13">
        <v>2.9999999999999997E-4</v>
      </c>
      <c r="D13">
        <v>5.3335535019044089E-2</v>
      </c>
      <c r="E13">
        <v>-9.3262048262265917E-4</v>
      </c>
      <c r="F13">
        <v>1.817849591003351E-2</v>
      </c>
      <c r="G13">
        <v>-2.8458059478355779E-2</v>
      </c>
      <c r="H13">
        <v>3.8164401240453172E-2</v>
      </c>
      <c r="I13">
        <v>0.1594343247649119</v>
      </c>
      <c r="J13">
        <v>0.12824708724004941</v>
      </c>
    </row>
    <row r="14" spans="1:10" x14ac:dyDescent="0.55000000000000004">
      <c r="A14" s="1" t="s">
        <v>15</v>
      </c>
      <c r="B14">
        <v>1.9400000000000001E-2</v>
      </c>
      <c r="C14">
        <v>4.0000000000000002E-4</v>
      </c>
      <c r="D14">
        <v>4.7746538594972687E-2</v>
      </c>
      <c r="E14">
        <v>9.8163683157969306E-2</v>
      </c>
      <c r="F14">
        <v>3.2352065363421723E-2</v>
      </c>
      <c r="G14">
        <v>0.1327249997612725</v>
      </c>
      <c r="H14">
        <v>4.0392747965702469E-2</v>
      </c>
      <c r="I14">
        <v>2.285883295885438E-2</v>
      </c>
      <c r="J14">
        <v>0.17895082974215981</v>
      </c>
    </row>
    <row r="15" spans="1:10" x14ac:dyDescent="0.55000000000000004">
      <c r="A15" s="1" t="s">
        <v>16</v>
      </c>
      <c r="B15">
        <v>3.5499999999999997E-2</v>
      </c>
      <c r="C15">
        <v>4.0000000000000002E-4</v>
      </c>
      <c r="D15">
        <v>0.12888351744542809</v>
      </c>
      <c r="E15">
        <v>2.618154953570739E-2</v>
      </c>
      <c r="F15">
        <v>3.3158015577940743E-2</v>
      </c>
      <c r="G15">
        <v>4.0055146510478812E-2</v>
      </c>
      <c r="H15">
        <v>-1.036367048744791E-2</v>
      </c>
      <c r="I15">
        <v>-7.052546416906047E-2</v>
      </c>
      <c r="J15">
        <v>-7.7005611888445458E-3</v>
      </c>
    </row>
    <row r="16" spans="1:10" x14ac:dyDescent="0.55000000000000004">
      <c r="A16" s="1" t="s">
        <v>17</v>
      </c>
      <c r="B16">
        <v>1.6999999999999999E-3</v>
      </c>
      <c r="C16">
        <v>2.9999999999999997E-4</v>
      </c>
      <c r="D16">
        <v>5.3236394260228533E-2</v>
      </c>
      <c r="E16">
        <v>4.9110120630820868E-2</v>
      </c>
      <c r="F16">
        <v>7.71388132613815E-3</v>
      </c>
      <c r="G16">
        <v>4.8030008850338923E-2</v>
      </c>
      <c r="H16">
        <v>3.5624959272523071E-2</v>
      </c>
      <c r="I16">
        <v>7.4768064310065663E-2</v>
      </c>
      <c r="J16">
        <v>0.11324450226739401</v>
      </c>
    </row>
    <row r="17" spans="1:10" x14ac:dyDescent="0.55000000000000004">
      <c r="A17" s="1" t="s">
        <v>18</v>
      </c>
      <c r="B17">
        <v>1.0800000000000001E-2</v>
      </c>
      <c r="C17">
        <v>5.0000000000000001E-4</v>
      </c>
      <c r="D17">
        <v>-6.9809037836265908E-5</v>
      </c>
      <c r="E17">
        <v>4.3370871588667807E-2</v>
      </c>
      <c r="F17">
        <v>9.2096868989619995E-2</v>
      </c>
      <c r="G17">
        <v>5.7726335100450887E-2</v>
      </c>
      <c r="H17">
        <v>3.947733265395148E-2</v>
      </c>
      <c r="I17">
        <v>-4.2504445474687347E-2</v>
      </c>
      <c r="J17">
        <v>0.12853035120778761</v>
      </c>
    </row>
    <row r="18" spans="1:10" x14ac:dyDescent="0.55000000000000004">
      <c r="A18" s="1" t="s">
        <v>19</v>
      </c>
      <c r="B18">
        <v>1.0699999999999999E-2</v>
      </c>
      <c r="C18">
        <v>5.9999999999999995E-4</v>
      </c>
      <c r="D18">
        <v>6.3417785966622953E-2</v>
      </c>
      <c r="E18">
        <v>7.5276461314963905E-2</v>
      </c>
      <c r="F18">
        <v>6.5013824216980431E-2</v>
      </c>
      <c r="G18">
        <v>8.0532974504521349E-3</v>
      </c>
      <c r="H18">
        <v>2.0157816923483281E-2</v>
      </c>
      <c r="I18">
        <v>0.38398863160416269</v>
      </c>
      <c r="J18">
        <v>8.5777034603921276E-2</v>
      </c>
    </row>
    <row r="19" spans="1:10" x14ac:dyDescent="0.55000000000000004">
      <c r="A19" s="1" t="s">
        <v>20</v>
      </c>
      <c r="B19">
        <v>7.9000000000000008E-3</v>
      </c>
      <c r="C19">
        <v>5.9999999999999995E-4</v>
      </c>
      <c r="D19">
        <v>-5.3322352710993171E-2</v>
      </c>
      <c r="E19">
        <v>-2.6763939876424111E-2</v>
      </c>
      <c r="F19">
        <v>-5.8174142182568563E-2</v>
      </c>
      <c r="G19">
        <v>-3.1692479873651762E-3</v>
      </c>
      <c r="H19">
        <v>-7.3723749153198348E-3</v>
      </c>
      <c r="I19">
        <v>2.5095750139942918E-3</v>
      </c>
      <c r="J19">
        <v>6.0408771991791621E-2</v>
      </c>
    </row>
    <row r="20" spans="1:10" x14ac:dyDescent="0.55000000000000004">
      <c r="A20" s="1" t="s">
        <v>21</v>
      </c>
      <c r="B20">
        <v>1.8800000000000001E-2</v>
      </c>
      <c r="C20">
        <v>7.000000000000001E-4</v>
      </c>
      <c r="D20">
        <v>3.2704119016312427E-2</v>
      </c>
      <c r="E20">
        <v>2.043385086583371E-2</v>
      </c>
      <c r="F20">
        <v>2.395654697528515E-2</v>
      </c>
      <c r="G20">
        <v>0.1210094089266138</v>
      </c>
      <c r="H20">
        <v>5.4693358334581443E-2</v>
      </c>
      <c r="I20">
        <v>0.12416996493612791</v>
      </c>
      <c r="J20">
        <v>-0.10547270255162811</v>
      </c>
    </row>
    <row r="21" spans="1:10" x14ac:dyDescent="0.55000000000000004">
      <c r="A21" s="1" t="s">
        <v>22</v>
      </c>
      <c r="B21">
        <v>1.8E-3</v>
      </c>
      <c r="C21">
        <v>8.9999999999999998E-4</v>
      </c>
      <c r="D21">
        <v>0.1026691439335972</v>
      </c>
      <c r="E21">
        <v>-7.2688485312847329E-3</v>
      </c>
      <c r="F21">
        <v>9.4894385656454361E-3</v>
      </c>
      <c r="G21">
        <v>1.6070866838704401E-2</v>
      </c>
      <c r="H21">
        <v>2.8472860878267611E-2</v>
      </c>
      <c r="I21">
        <v>4.2642956059696591E-2</v>
      </c>
      <c r="J21">
        <v>0.1002566226219908</v>
      </c>
    </row>
    <row r="22" spans="1:10" x14ac:dyDescent="0.55000000000000004">
      <c r="A22" s="1" t="s">
        <v>23</v>
      </c>
      <c r="B22">
        <v>2.4899999999999999E-2</v>
      </c>
      <c r="C22">
        <v>8.9999999999999998E-4</v>
      </c>
      <c r="D22">
        <v>-5.6553438391239608E-2</v>
      </c>
      <c r="E22">
        <v>-1.9630792069039619E-2</v>
      </c>
      <c r="F22">
        <v>2.1057529369905788E-2</v>
      </c>
      <c r="G22">
        <v>-6.3964175987125671E-3</v>
      </c>
      <c r="H22">
        <v>1.563256264822011E-3</v>
      </c>
      <c r="I22">
        <v>5.5993043665432778E-2</v>
      </c>
      <c r="J22">
        <v>-4.1584754245049697E-2</v>
      </c>
    </row>
    <row r="23" spans="1:10" x14ac:dyDescent="0.55000000000000004">
      <c r="A23" s="1" t="s">
        <v>24</v>
      </c>
      <c r="B23">
        <v>2.2599999999999999E-2</v>
      </c>
      <c r="C23">
        <v>8.9999999999999998E-4</v>
      </c>
      <c r="D23">
        <v>9.6807759781582625E-2</v>
      </c>
      <c r="E23">
        <v>0.1497165176249049</v>
      </c>
      <c r="F23">
        <v>5.9982711504767527E-2</v>
      </c>
      <c r="G23">
        <v>5.3783491092137758E-2</v>
      </c>
      <c r="H23">
        <v>0.11666019411376841</v>
      </c>
      <c r="I23">
        <v>0.1568496646177775</v>
      </c>
      <c r="J23">
        <v>-2.8056310233193878E-2</v>
      </c>
    </row>
    <row r="24" spans="1:10" x14ac:dyDescent="0.55000000000000004">
      <c r="A24" s="1" t="s">
        <v>25</v>
      </c>
      <c r="B24">
        <v>3.1199999999999999E-2</v>
      </c>
      <c r="C24">
        <v>8.0000000000000004E-4</v>
      </c>
      <c r="D24">
        <v>1.6622909431670999E-2</v>
      </c>
      <c r="E24">
        <v>6.4662376788881426E-2</v>
      </c>
      <c r="F24">
        <v>4.6918571497915904E-3</v>
      </c>
      <c r="G24">
        <v>-1.599463551561053E-2</v>
      </c>
      <c r="H24">
        <v>1.190160349934777E-2</v>
      </c>
      <c r="I24">
        <v>-2.9495603638337361E-2</v>
      </c>
      <c r="J24">
        <v>-6.8410061501682828E-2</v>
      </c>
    </row>
    <row r="25" spans="1:10" x14ac:dyDescent="0.55000000000000004">
      <c r="A25" s="1" t="s">
        <v>26</v>
      </c>
      <c r="B25">
        <v>1.06E-2</v>
      </c>
      <c r="C25">
        <v>8.9999999999999998E-4</v>
      </c>
      <c r="D25">
        <v>-1.1705300939044431E-2</v>
      </c>
      <c r="E25">
        <v>-6.1865684018398426E-3</v>
      </c>
      <c r="F25">
        <v>2.4466214700439078E-2</v>
      </c>
      <c r="G25">
        <v>-4.0636989295055326E-3</v>
      </c>
      <c r="H25">
        <v>2.138058750229321E-2</v>
      </c>
      <c r="I25">
        <v>-3.5252422019753087E-2</v>
      </c>
      <c r="J25">
        <v>8.094513338934739E-3</v>
      </c>
    </row>
    <row r="26" spans="1:10" x14ac:dyDescent="0.55000000000000004">
      <c r="A26" s="1" t="s">
        <v>27</v>
      </c>
      <c r="B26">
        <v>5.5800000000000002E-2</v>
      </c>
      <c r="C26">
        <v>1.1000000000000001E-3</v>
      </c>
      <c r="D26">
        <v>-1.0636672352147269E-2</v>
      </c>
      <c r="E26">
        <v>0.24063897541810569</v>
      </c>
      <c r="F26">
        <v>0.1180620647262465</v>
      </c>
      <c r="G26">
        <v>5.9106807133693762E-2</v>
      </c>
      <c r="H26">
        <v>0.11070845632399171</v>
      </c>
      <c r="I26">
        <v>0.27028382341683721</v>
      </c>
      <c r="J26">
        <v>0.1379797841868817</v>
      </c>
    </row>
    <row r="27" spans="1:10" x14ac:dyDescent="0.55000000000000004">
      <c r="A27" s="1" t="s">
        <v>28</v>
      </c>
      <c r="B27">
        <v>-3.6400000000000002E-2</v>
      </c>
      <c r="C27">
        <v>1.1000000000000001E-3</v>
      </c>
      <c r="D27">
        <v>6.3847597064284445E-2</v>
      </c>
      <c r="E27">
        <v>4.2429063602001271E-2</v>
      </c>
      <c r="F27">
        <v>-5.5737915807271048E-2</v>
      </c>
      <c r="G27">
        <v>-4.5855651937559472E-2</v>
      </c>
      <c r="H27">
        <v>-1.3051357116066861E-2</v>
      </c>
      <c r="I27">
        <v>-1.545963703228892E-2</v>
      </c>
      <c r="J27">
        <v>-3.1751855938356721E-2</v>
      </c>
    </row>
    <row r="28" spans="1:10" x14ac:dyDescent="0.55000000000000004">
      <c r="A28" s="1" t="s">
        <v>29</v>
      </c>
      <c r="B28">
        <v>-2.35E-2</v>
      </c>
      <c r="C28">
        <v>1.1999999999999999E-3</v>
      </c>
      <c r="D28">
        <v>-5.4210109403109441E-2</v>
      </c>
      <c r="E28">
        <v>-4.3049368885689221E-2</v>
      </c>
      <c r="F28">
        <v>-6.6025239830574844E-2</v>
      </c>
      <c r="G28">
        <v>-0.103914465390596</v>
      </c>
      <c r="H28">
        <v>-2.208870861270951E-2</v>
      </c>
      <c r="I28">
        <v>-4.2421981385804219E-2</v>
      </c>
      <c r="J28">
        <v>-0.22424645662146761</v>
      </c>
    </row>
    <row r="29" spans="1:10" x14ac:dyDescent="0.55000000000000004">
      <c r="A29" s="1" t="s">
        <v>30</v>
      </c>
      <c r="B29">
        <v>2.7000000000000001E-3</v>
      </c>
      <c r="C29">
        <v>1.4E-3</v>
      </c>
      <c r="D29">
        <v>-1.5020018529564029E-2</v>
      </c>
      <c r="E29">
        <v>8.2074796471630185E-2</v>
      </c>
      <c r="F29">
        <v>-1.401439090315415E-2</v>
      </c>
      <c r="G29">
        <v>7.6412823334987889E-2</v>
      </c>
      <c r="H29">
        <v>2.4652173349318799E-2</v>
      </c>
      <c r="I29">
        <v>-2.8887164551477329E-2</v>
      </c>
      <c r="J29">
        <v>0.10434740448152741</v>
      </c>
    </row>
    <row r="30" spans="1:10" x14ac:dyDescent="0.55000000000000004">
      <c r="A30" s="1" t="s">
        <v>31</v>
      </c>
      <c r="B30">
        <v>2.6599999999999999E-2</v>
      </c>
      <c r="C30">
        <v>1.4E-3</v>
      </c>
      <c r="D30">
        <v>0.13076380400649271</v>
      </c>
      <c r="E30">
        <v>4.0539410880386262E-2</v>
      </c>
      <c r="F30">
        <v>6.6507322507360023E-2</v>
      </c>
      <c r="G30">
        <v>0.1150000205467252</v>
      </c>
      <c r="H30">
        <v>5.6886099052466221E-2</v>
      </c>
      <c r="I30">
        <v>0.1213428119196658</v>
      </c>
      <c r="J30">
        <v>-3.1201019338043531E-2</v>
      </c>
    </row>
    <row r="31" spans="1:10" x14ac:dyDescent="0.55000000000000004">
      <c r="A31" s="1" t="s">
        <v>32</v>
      </c>
      <c r="B31">
        <v>4.8999999999999998E-3</v>
      </c>
      <c r="C31">
        <v>1.4E-3</v>
      </c>
      <c r="D31">
        <v>-5.5986422351956833E-3</v>
      </c>
      <c r="E31">
        <v>4.3065192317739857E-2</v>
      </c>
      <c r="F31">
        <v>2.8258386600539032E-2</v>
      </c>
      <c r="G31">
        <v>1.3244284973978671E-2</v>
      </c>
      <c r="H31">
        <v>1.99725516607141E-3</v>
      </c>
      <c r="I31">
        <v>-6.0047908638359633E-2</v>
      </c>
      <c r="J31">
        <v>0.20447436127384999</v>
      </c>
    </row>
    <row r="32" spans="1:10" x14ac:dyDescent="0.55000000000000004">
      <c r="A32" s="1" t="s">
        <v>33</v>
      </c>
      <c r="B32">
        <v>3.2000000000000001E-2</v>
      </c>
      <c r="C32">
        <v>1.6000000000000001E-3</v>
      </c>
      <c r="D32">
        <v>2.798339201818956E-2</v>
      </c>
      <c r="E32">
        <v>4.5676007550937259E-2</v>
      </c>
      <c r="F32">
        <v>9.1076870290384804E-2</v>
      </c>
      <c r="G32">
        <v>-0.1118772186768727</v>
      </c>
      <c r="H32">
        <v>7.5753188966979357E-2</v>
      </c>
      <c r="I32">
        <v>3.3600728963644189E-2</v>
      </c>
      <c r="J32">
        <v>-0.1306604479146567</v>
      </c>
    </row>
    <row r="33" spans="1:10" x14ac:dyDescent="0.55000000000000004">
      <c r="A33" s="1" t="s">
        <v>34</v>
      </c>
      <c r="B33">
        <v>3.4500000000000003E-2</v>
      </c>
      <c r="C33">
        <v>1.6000000000000001E-3</v>
      </c>
      <c r="D33">
        <v>0.19622702359561689</v>
      </c>
      <c r="E33">
        <v>0.13236448128539749</v>
      </c>
      <c r="F33">
        <v>7.6407715865856041E-4</v>
      </c>
      <c r="G33">
        <v>1.8252371447858629E-2</v>
      </c>
      <c r="H33">
        <v>5.891788489073857E-2</v>
      </c>
      <c r="I33">
        <v>0.14628758556706051</v>
      </c>
      <c r="J33">
        <v>1.180654210235188E-2</v>
      </c>
    </row>
    <row r="34" spans="1:10" x14ac:dyDescent="0.55000000000000004">
      <c r="A34" s="1" t="s">
        <v>35</v>
      </c>
      <c r="B34">
        <v>5.9999999999999995E-4</v>
      </c>
      <c r="C34">
        <v>1.5E-3</v>
      </c>
      <c r="D34">
        <v>-4.8249165486771162E-3</v>
      </c>
      <c r="E34">
        <v>-4.8243068342539441E-3</v>
      </c>
      <c r="F34">
        <v>-2.0292529175400809E-2</v>
      </c>
      <c r="G34">
        <v>-6.4132456487646095E-2</v>
      </c>
      <c r="H34">
        <v>2.207891499890224E-2</v>
      </c>
      <c r="I34">
        <v>1.7592811448490231E-3</v>
      </c>
      <c r="J34">
        <v>-0.1222900020400651</v>
      </c>
    </row>
    <row r="35" spans="1:10" x14ac:dyDescent="0.55000000000000004">
      <c r="A35" s="1" t="s">
        <v>36</v>
      </c>
      <c r="B35">
        <v>-7.6499999999999999E-2</v>
      </c>
      <c r="C35">
        <v>1.9E-3</v>
      </c>
      <c r="D35">
        <v>-3.0477677598539251E-2</v>
      </c>
      <c r="E35">
        <v>-0.20219175018307881</v>
      </c>
      <c r="F35">
        <v>-9.7782018815842253E-2</v>
      </c>
      <c r="G35">
        <v>-7.7039992862004469E-2</v>
      </c>
      <c r="H35">
        <v>-6.6101449202554674E-2</v>
      </c>
      <c r="I35">
        <v>-0.24976888070298089</v>
      </c>
      <c r="J35">
        <v>0.2740114899082402</v>
      </c>
    </row>
    <row r="36" spans="1:10" x14ac:dyDescent="0.55000000000000004">
      <c r="A36" s="1" t="s">
        <v>37</v>
      </c>
      <c r="B36">
        <v>1.7100000000000001E-2</v>
      </c>
      <c r="C36">
        <v>1.8E-3</v>
      </c>
      <c r="D36">
        <v>-0.18404443532501399</v>
      </c>
      <c r="E36">
        <v>5.7671752452419733E-2</v>
      </c>
      <c r="F36">
        <v>1.6400831645355E-2</v>
      </c>
      <c r="G36">
        <v>-7.3654297162866755E-2</v>
      </c>
      <c r="H36">
        <v>3.8198788717680898E-2</v>
      </c>
      <c r="I36">
        <v>-0.22482599650321869</v>
      </c>
      <c r="J36">
        <v>3.9013369505781492E-2</v>
      </c>
    </row>
    <row r="37" spans="1:10" x14ac:dyDescent="0.55000000000000004">
      <c r="A37" s="1" t="s">
        <v>38</v>
      </c>
      <c r="B37">
        <v>-9.5500000000000002E-2</v>
      </c>
      <c r="C37">
        <v>1.9E-3</v>
      </c>
      <c r="D37">
        <v>-0.1136164999491376</v>
      </c>
      <c r="E37">
        <v>-0.11134970006404429</v>
      </c>
      <c r="F37">
        <v>-5.3744791097478872E-2</v>
      </c>
      <c r="G37">
        <v>-6.770512162752107E-2</v>
      </c>
      <c r="H37">
        <v>-8.0090259768858307E-2</v>
      </c>
      <c r="I37">
        <v>-0.1823189144378973</v>
      </c>
      <c r="J37">
        <v>-5.0445120571447011E-2</v>
      </c>
    </row>
    <row r="38" spans="1:10" x14ac:dyDescent="0.55000000000000004">
      <c r="A38" s="1" t="s">
        <v>39</v>
      </c>
      <c r="B38">
        <v>8.3699999999999997E-2</v>
      </c>
      <c r="C38">
        <v>2.0999999999999999E-3</v>
      </c>
      <c r="D38">
        <v>5.5153723901549163E-2</v>
      </c>
      <c r="E38">
        <v>0.14431709005232071</v>
      </c>
      <c r="F38">
        <v>7.7982919637414438E-2</v>
      </c>
      <c r="G38">
        <v>0.27156899023491587</v>
      </c>
      <c r="H38">
        <v>2.8157971220201361E-2</v>
      </c>
      <c r="I38">
        <v>7.6779088809973084E-2</v>
      </c>
      <c r="J38">
        <v>-7.7463916336398153E-2</v>
      </c>
    </row>
    <row r="39" spans="1:10" x14ac:dyDescent="0.55000000000000004">
      <c r="A39" s="1" t="s">
        <v>40</v>
      </c>
      <c r="B39">
        <v>3.4200000000000001E-2</v>
      </c>
      <c r="C39">
        <v>1.8E-3</v>
      </c>
      <c r="D39">
        <v>4.0314945583726391E-2</v>
      </c>
      <c r="E39">
        <v>-4.5905984879618167E-2</v>
      </c>
      <c r="F39">
        <v>3.179937694318014E-3</v>
      </c>
      <c r="G39">
        <v>-3.1435559941244917E-2</v>
      </c>
      <c r="H39">
        <v>7.2776061784522339E-2</v>
      </c>
      <c r="I39">
        <v>7.3113087475801697E-2</v>
      </c>
      <c r="J39">
        <v>4.1886467283445583E-2</v>
      </c>
    </row>
    <row r="40" spans="1:10" x14ac:dyDescent="0.55000000000000004">
      <c r="A40" s="1" t="s">
        <v>41</v>
      </c>
      <c r="B40">
        <v>1.0999999999999999E-2</v>
      </c>
      <c r="C40">
        <v>1.9E-3</v>
      </c>
      <c r="D40">
        <v>0.10173054935166451</v>
      </c>
      <c r="E40">
        <v>8.5935707313532728E-2</v>
      </c>
      <c r="F40">
        <v>4.7673194420298159E-2</v>
      </c>
      <c r="G40">
        <v>3.2455827037525697E-2</v>
      </c>
      <c r="H40">
        <v>5.7249739344493289E-2</v>
      </c>
      <c r="I40">
        <v>0.1652082981625056</v>
      </c>
      <c r="J40">
        <v>-0.12510938574404129</v>
      </c>
    </row>
    <row r="41" spans="1:10" x14ac:dyDescent="0.55000000000000004">
      <c r="A41" s="1" t="s">
        <v>42</v>
      </c>
      <c r="B41">
        <v>3.9699999999999999E-2</v>
      </c>
      <c r="C41">
        <v>2.0999999999999999E-3</v>
      </c>
      <c r="D41">
        <v>5.6436051738057547E-2</v>
      </c>
      <c r="E41">
        <v>8.1858745469169936E-2</v>
      </c>
      <c r="F41">
        <v>1.292910102477518E-2</v>
      </c>
      <c r="G41">
        <v>0.16023760152980879</v>
      </c>
      <c r="H41">
        <v>0.10734252920801229</v>
      </c>
      <c r="I41">
        <v>8.0197649948194893E-3</v>
      </c>
      <c r="J41">
        <v>-0.14710923820280411</v>
      </c>
    </row>
    <row r="42" spans="1:10" x14ac:dyDescent="0.55000000000000004">
      <c r="A42" s="1" t="s">
        <v>43</v>
      </c>
      <c r="B42">
        <v>-6.9199999999999998E-2</v>
      </c>
      <c r="C42">
        <v>2.0999999999999999E-3</v>
      </c>
      <c r="D42">
        <v>-0.12757255602295919</v>
      </c>
      <c r="E42">
        <v>-7.8613196747792879E-2</v>
      </c>
      <c r="F42">
        <v>-7.1393669471471966E-2</v>
      </c>
      <c r="G42">
        <v>-8.2368117746780989E-2</v>
      </c>
      <c r="H42">
        <v>-5.2986208526127787E-2</v>
      </c>
      <c r="I42">
        <v>-0.25160246016101939</v>
      </c>
      <c r="J42">
        <v>-0.22426582233190809</v>
      </c>
    </row>
    <row r="43" spans="1:10" x14ac:dyDescent="0.55000000000000004">
      <c r="A43" s="1" t="s">
        <v>44</v>
      </c>
      <c r="B43">
        <v>6.9199999999999998E-2</v>
      </c>
      <c r="C43">
        <v>1.8E-3</v>
      </c>
      <c r="D43">
        <v>0.13487290697135829</v>
      </c>
      <c r="E43">
        <v>6.679174655008091E-2</v>
      </c>
      <c r="F43">
        <v>-2.0586491828525681E-2</v>
      </c>
      <c r="G43">
        <v>8.7507845242849935E-2</v>
      </c>
      <c r="H43">
        <v>8.7127160931511183E-2</v>
      </c>
      <c r="I43">
        <v>0.2137718312889747</v>
      </c>
      <c r="J43">
        <v>0.20684812952665019</v>
      </c>
    </row>
    <row r="44" spans="1:10" x14ac:dyDescent="0.55000000000000004">
      <c r="A44" s="1" t="s">
        <v>45</v>
      </c>
      <c r="B44">
        <v>1.23E-2</v>
      </c>
      <c r="C44">
        <v>1.9E-3</v>
      </c>
      <c r="D44">
        <v>7.6394453012064822E-2</v>
      </c>
      <c r="E44">
        <v>-1.4179183493694739E-2</v>
      </c>
      <c r="F44">
        <v>0.12560698028393211</v>
      </c>
      <c r="G44">
        <v>6.3730483982271657E-3</v>
      </c>
      <c r="H44">
        <v>1.724411025815353E-2</v>
      </c>
      <c r="I44">
        <v>2.7339458160995141E-2</v>
      </c>
      <c r="J44">
        <v>8.1222529743000926E-2</v>
      </c>
    </row>
    <row r="45" spans="1:10" x14ac:dyDescent="0.55000000000000004">
      <c r="A45" s="1" t="s">
        <v>46</v>
      </c>
      <c r="B45">
        <v>-2.5499999999999998E-2</v>
      </c>
      <c r="C45">
        <v>1.6000000000000001E-3</v>
      </c>
      <c r="D45">
        <v>-2.0183946358227619E-2</v>
      </c>
      <c r="E45">
        <v>-4.8473822697145057E-2</v>
      </c>
      <c r="F45">
        <v>-2.3490147645226611E-2</v>
      </c>
      <c r="G45">
        <v>-4.4071407743111579E-2</v>
      </c>
      <c r="H45">
        <v>1.166771068256733E-2</v>
      </c>
      <c r="I45">
        <v>-7.171900618501037E-3</v>
      </c>
      <c r="J45">
        <v>-6.6222365951633888E-2</v>
      </c>
    </row>
    <row r="46" spans="1:10" x14ac:dyDescent="0.55000000000000004">
      <c r="A46" s="1" t="s">
        <v>47</v>
      </c>
      <c r="B46">
        <v>1.41E-2</v>
      </c>
      <c r="C46">
        <v>1.8E-3</v>
      </c>
      <c r="D46">
        <v>7.7038263162486631E-2</v>
      </c>
      <c r="E46">
        <v>-2.2732743159706411E-2</v>
      </c>
      <c r="F46">
        <v>2.6007948896843439E-2</v>
      </c>
      <c r="G46">
        <v>-4.0878998436070117E-2</v>
      </c>
      <c r="H46">
        <v>1.1844855088462671E-2</v>
      </c>
      <c r="I46">
        <v>4.0190857133953317E-2</v>
      </c>
      <c r="J46">
        <v>6.7638889470114094E-2</v>
      </c>
    </row>
    <row r="47" spans="1:10" x14ac:dyDescent="0.55000000000000004">
      <c r="A47" s="1" t="s">
        <v>48</v>
      </c>
      <c r="B47">
        <v>2.07E-2</v>
      </c>
      <c r="C47">
        <v>1.5E-3</v>
      </c>
      <c r="D47">
        <v>0.1106842968674924</v>
      </c>
      <c r="E47">
        <v>2.347470126911189E-2</v>
      </c>
      <c r="F47">
        <v>3.3724318725567803E-2</v>
      </c>
      <c r="G47">
        <v>7.6201666756689157E-2</v>
      </c>
      <c r="H47">
        <v>3.1216680019846121E-2</v>
      </c>
      <c r="I47">
        <v>0.15482270180035301</v>
      </c>
      <c r="J47">
        <v>0.30742722101642039</v>
      </c>
    </row>
    <row r="48" spans="1:10" x14ac:dyDescent="0.55000000000000004">
      <c r="A48" s="1" t="s">
        <v>49</v>
      </c>
      <c r="B48">
        <v>3.8699999999999998E-2</v>
      </c>
      <c r="C48">
        <v>1.1999999999999999E-3</v>
      </c>
      <c r="D48">
        <v>7.4328689490427369E-2</v>
      </c>
      <c r="E48">
        <v>1.358730122740393E-2</v>
      </c>
      <c r="F48">
        <v>3.559208833176486E-2</v>
      </c>
      <c r="G48">
        <v>5.2126266591238757E-2</v>
      </c>
      <c r="H48">
        <v>5.5869258983028303E-2</v>
      </c>
      <c r="I48">
        <v>7.8201401994709707E-2</v>
      </c>
      <c r="J48">
        <v>4.7694647129001837E-2</v>
      </c>
    </row>
    <row r="49" spans="1:10" x14ac:dyDescent="0.55000000000000004">
      <c r="A49" s="1" t="s">
        <v>50</v>
      </c>
      <c r="B49">
        <v>2.7699999999999999E-2</v>
      </c>
      <c r="C49">
        <v>1.4E-3</v>
      </c>
      <c r="D49">
        <v>0.1020829242687351</v>
      </c>
      <c r="E49">
        <v>2.612169426447308E-2</v>
      </c>
      <c r="F49">
        <v>2.456788698147605E-2</v>
      </c>
      <c r="G49">
        <v>1.790313213941519E-2</v>
      </c>
      <c r="H49">
        <v>4.5294159536783278E-2</v>
      </c>
      <c r="I49">
        <v>8.6433457831919913E-2</v>
      </c>
      <c r="J49">
        <v>0.26789715336284647</v>
      </c>
    </row>
    <row r="50" spans="1:10" x14ac:dyDescent="0.55000000000000004">
      <c r="A50" s="1" t="s">
        <v>51</v>
      </c>
      <c r="B50">
        <v>-1.1000000000000001E-3</v>
      </c>
      <c r="C50">
        <v>1.2999999999999999E-3</v>
      </c>
      <c r="D50">
        <v>5.4009531372736667E-2</v>
      </c>
      <c r="E50">
        <v>8.7063802786522704E-2</v>
      </c>
      <c r="F50">
        <v>7.2706252051697895E-2</v>
      </c>
      <c r="G50">
        <v>-1.6272851366309519E-2</v>
      </c>
      <c r="H50">
        <v>7.945462618158361E-2</v>
      </c>
      <c r="I50">
        <v>4.8021285761825627E-3</v>
      </c>
      <c r="J50">
        <v>0.55515985734346907</v>
      </c>
    </row>
    <row r="51" spans="1:10" x14ac:dyDescent="0.55000000000000004">
      <c r="A51" s="1" t="s">
        <v>52</v>
      </c>
      <c r="B51">
        <v>-8.1500000000000003E-2</v>
      </c>
      <c r="C51">
        <v>1.1999999999999999E-3</v>
      </c>
      <c r="D51">
        <v>-0.1167972445703548</v>
      </c>
      <c r="E51">
        <v>-6.2213720133630579E-2</v>
      </c>
      <c r="F51">
        <v>-6.6167734760106622E-2</v>
      </c>
      <c r="G51">
        <v>-4.6753408638978138E-2</v>
      </c>
      <c r="H51">
        <v>-4.8287666858274243E-2</v>
      </c>
      <c r="I51">
        <v>0.14228318442800461</v>
      </c>
      <c r="J51">
        <v>2.677646887053875E-2</v>
      </c>
    </row>
    <row r="52" spans="1:10" x14ac:dyDescent="0.55000000000000004">
      <c r="A52" s="1" t="s">
        <v>53</v>
      </c>
      <c r="B52">
        <v>-0.13370000000000001</v>
      </c>
      <c r="C52">
        <v>1.1999999999999999E-3</v>
      </c>
      <c r="D52">
        <v>-6.7553819237202717E-2</v>
      </c>
      <c r="E52">
        <v>3.5020571318223233E-2</v>
      </c>
      <c r="F52">
        <v>-0.13179723444119221</v>
      </c>
      <c r="G52">
        <v>-0.13337149330424239</v>
      </c>
      <c r="H52">
        <v>-2.3882527876901372E-2</v>
      </c>
      <c r="I52">
        <v>-2.337279023687977E-2</v>
      </c>
      <c r="J52">
        <v>-0.2155570713684315</v>
      </c>
    </row>
    <row r="53" spans="1:10" x14ac:dyDescent="0.55000000000000004">
      <c r="A53" s="1" t="s">
        <v>54</v>
      </c>
      <c r="B53">
        <v>0.13600000000000001</v>
      </c>
      <c r="C53">
        <v>0</v>
      </c>
      <c r="D53">
        <v>0.1553735138072263</v>
      </c>
      <c r="E53">
        <v>0.26890011766607169</v>
      </c>
      <c r="F53">
        <v>0.15982834958043579</v>
      </c>
      <c r="G53">
        <v>0.22727824182505299</v>
      </c>
      <c r="H53">
        <v>0.1363262372715075</v>
      </c>
      <c r="I53">
        <v>0.1088011675453255</v>
      </c>
      <c r="J53">
        <v>0.49213731948802097</v>
      </c>
    </row>
    <row r="54" spans="1:10" x14ac:dyDescent="0.55000000000000004">
      <c r="A54" s="1" t="s">
        <v>55</v>
      </c>
      <c r="B54">
        <v>5.57E-2</v>
      </c>
      <c r="C54">
        <v>1E-4</v>
      </c>
      <c r="D54">
        <v>8.2165051238833886E-2</v>
      </c>
      <c r="E54">
        <v>-1.278494124009177E-2</v>
      </c>
      <c r="F54">
        <v>5.9510889420355977E-2</v>
      </c>
      <c r="G54">
        <v>9.9555416645931594E-2</v>
      </c>
      <c r="H54">
        <v>2.2543073126972461E-2</v>
      </c>
      <c r="I54">
        <v>0.21465739404642109</v>
      </c>
      <c r="J54">
        <v>6.7938868337833691E-2</v>
      </c>
    </row>
    <row r="55" spans="1:10" x14ac:dyDescent="0.55000000000000004">
      <c r="A55" s="1" t="s">
        <v>56</v>
      </c>
      <c r="B55">
        <v>2.4500000000000001E-2</v>
      </c>
      <c r="C55">
        <v>1E-4</v>
      </c>
      <c r="D55">
        <v>0.15049201606668211</v>
      </c>
      <c r="E55">
        <v>0.1295667285339113</v>
      </c>
      <c r="F55">
        <v>-1.0714419813021349E-2</v>
      </c>
      <c r="G55">
        <v>8.7965399265992339E-3</v>
      </c>
      <c r="H55">
        <v>0.1136522796752244</v>
      </c>
      <c r="I55">
        <v>7.0108457820166947E-2</v>
      </c>
      <c r="J55">
        <v>0.29318563282708188</v>
      </c>
    </row>
    <row r="56" spans="1:10" x14ac:dyDescent="0.55000000000000004">
      <c r="A56" s="1" t="s">
        <v>57</v>
      </c>
      <c r="B56">
        <v>5.8299999999999998E-2</v>
      </c>
      <c r="C56">
        <v>1E-4</v>
      </c>
      <c r="D56">
        <v>0.16513178838999809</v>
      </c>
      <c r="E56">
        <v>0.1471136218500213</v>
      </c>
      <c r="F56">
        <v>4.9058711502481422E-2</v>
      </c>
      <c r="G56">
        <v>0.1171443611127896</v>
      </c>
      <c r="H56">
        <v>7.3705925330156408E-3</v>
      </c>
      <c r="I56">
        <v>0.1181168286200827</v>
      </c>
      <c r="J56">
        <v>0.32501088439815318</v>
      </c>
    </row>
    <row r="57" spans="1:10" x14ac:dyDescent="0.55000000000000004">
      <c r="A57" s="1" t="s">
        <v>58</v>
      </c>
      <c r="B57">
        <v>7.6200000000000004E-2</v>
      </c>
      <c r="C57">
        <v>1E-4</v>
      </c>
      <c r="D57">
        <v>0.2143798948896409</v>
      </c>
      <c r="E57">
        <v>9.0461033692982085E-2</v>
      </c>
      <c r="F57">
        <v>0.1019719737236036</v>
      </c>
      <c r="G57">
        <v>0.15583231985765031</v>
      </c>
      <c r="H57">
        <v>0.1000930220201601</v>
      </c>
      <c r="I57">
        <v>0.25999205593802399</v>
      </c>
      <c r="J57">
        <v>0.74145212527871163</v>
      </c>
    </row>
    <row r="58" spans="1:10" x14ac:dyDescent="0.55000000000000004">
      <c r="A58" s="1" t="s">
        <v>59</v>
      </c>
      <c r="B58">
        <v>-3.6400000000000002E-2</v>
      </c>
      <c r="C58">
        <v>1E-4</v>
      </c>
      <c r="D58">
        <v>-0.10090833873357501</v>
      </c>
      <c r="E58">
        <v>-8.7578591852605525E-2</v>
      </c>
      <c r="F58">
        <v>-0.1007112299525609</v>
      </c>
      <c r="G58">
        <v>-0.1067530104507631</v>
      </c>
      <c r="H58">
        <v>-6.5142296633861396E-2</v>
      </c>
      <c r="I58">
        <v>1.1663974059388019E-2</v>
      </c>
      <c r="J58">
        <v>-0.13908741409927111</v>
      </c>
    </row>
    <row r="59" spans="1:10" x14ac:dyDescent="0.55000000000000004">
      <c r="A59" s="1" t="s">
        <v>60</v>
      </c>
      <c r="B59">
        <v>-2.0799999999999999E-2</v>
      </c>
      <c r="C59">
        <v>1E-4</v>
      </c>
      <c r="D59">
        <v>-6.0012231607448063E-2</v>
      </c>
      <c r="E59">
        <v>-3.5754085335205521E-2</v>
      </c>
      <c r="F59">
        <v>0.1030279705824757</v>
      </c>
      <c r="G59">
        <v>4.6200562822216176E-3</v>
      </c>
      <c r="H59">
        <v>-3.7370063392828001E-2</v>
      </c>
      <c r="I59">
        <v>-7.3371155344132966E-2</v>
      </c>
      <c r="J59">
        <v>-9.5498911316060253E-2</v>
      </c>
    </row>
    <row r="60" spans="1:10" x14ac:dyDescent="0.55000000000000004">
      <c r="A60" s="1" t="s">
        <v>61</v>
      </c>
      <c r="B60">
        <v>0.1245</v>
      </c>
      <c r="C60">
        <v>1E-4</v>
      </c>
      <c r="D60">
        <v>9.360675068569102E-2</v>
      </c>
      <c r="E60">
        <v>4.3439868865324797E-2</v>
      </c>
      <c r="F60">
        <v>8.619950087084427E-2</v>
      </c>
      <c r="G60">
        <v>5.2677474464717162E-2</v>
      </c>
      <c r="H60">
        <v>5.729248799411657E-2</v>
      </c>
      <c r="I60">
        <v>6.9211515749428854E-2</v>
      </c>
      <c r="J60">
        <v>0.46273580214756338</v>
      </c>
    </row>
    <row r="61" spans="1:10" x14ac:dyDescent="0.55000000000000004">
      <c r="A61" s="1" t="s">
        <v>62</v>
      </c>
      <c r="B61">
        <v>4.6300000000000001E-2</v>
      </c>
      <c r="C61">
        <v>1E-4</v>
      </c>
      <c r="D61">
        <v>0.1164968000331628</v>
      </c>
      <c r="E61">
        <v>2.8058383014484271E-2</v>
      </c>
      <c r="F61">
        <v>-5.0320938518594316E-3</v>
      </c>
      <c r="G61">
        <v>-1.3755778729659159E-2</v>
      </c>
      <c r="H61">
        <v>4.1726087673156893E-2</v>
      </c>
      <c r="I61">
        <v>-2.5855125125776809E-2</v>
      </c>
      <c r="J61">
        <v>0.24325228028976539</v>
      </c>
    </row>
    <row r="62" spans="1:10" x14ac:dyDescent="0.55000000000000004">
      <c r="A62" s="1" t="s">
        <v>63</v>
      </c>
      <c r="B62">
        <v>-7.000000000000001E-4</v>
      </c>
      <c r="C62">
        <v>0</v>
      </c>
      <c r="D62">
        <v>-5.5017013901288436E-3</v>
      </c>
      <c r="E62">
        <v>-1.557601223652838E-2</v>
      </c>
      <c r="F62">
        <v>4.7868792039067458E-2</v>
      </c>
      <c r="G62">
        <v>-5.4290582682777977E-2</v>
      </c>
      <c r="H62">
        <v>4.2891828072384008E-2</v>
      </c>
      <c r="I62">
        <v>-4.7041267948150223E-3</v>
      </c>
      <c r="J62">
        <v>0.1245058575743683</v>
      </c>
    </row>
    <row r="63" spans="1:10" x14ac:dyDescent="0.55000000000000004">
      <c r="A63" s="1" t="s">
        <v>64</v>
      </c>
      <c r="B63">
        <v>2.81E-2</v>
      </c>
      <c r="C63">
        <v>0</v>
      </c>
      <c r="D63">
        <v>-8.1085187832174666E-2</v>
      </c>
      <c r="E63">
        <v>-3.5328413767423683E-2</v>
      </c>
      <c r="F63">
        <v>0.10955799384749181</v>
      </c>
      <c r="G63">
        <v>-2.7482570381968112E-3</v>
      </c>
      <c r="H63">
        <v>1.810567627037019E-3</v>
      </c>
      <c r="I63">
        <v>5.5793962029943689E-2</v>
      </c>
      <c r="J63">
        <v>-0.14874045049393911</v>
      </c>
    </row>
    <row r="64" spans="1:10" x14ac:dyDescent="0.55000000000000004">
      <c r="A64" s="1" t="s">
        <v>65</v>
      </c>
      <c r="B64">
        <v>3.1600000000000003E-2</v>
      </c>
      <c r="C64">
        <v>0</v>
      </c>
      <c r="D64">
        <v>8.8447695936129112E-3</v>
      </c>
      <c r="E64">
        <v>3.7178414851712921E-4</v>
      </c>
      <c r="F64">
        <v>1.559746808042695E-2</v>
      </c>
      <c r="G64">
        <v>0.14327284144134869</v>
      </c>
      <c r="H64">
        <v>1.692485841881064E-2</v>
      </c>
      <c r="I64">
        <v>-2.670544949017695E-2</v>
      </c>
      <c r="J64">
        <v>-1.12065694608412E-2</v>
      </c>
    </row>
    <row r="65" spans="1:10" x14ac:dyDescent="0.55000000000000004">
      <c r="A65" s="1" t="s">
        <v>66</v>
      </c>
      <c r="B65">
        <v>4.9500000000000002E-2</v>
      </c>
      <c r="C65">
        <v>0</v>
      </c>
      <c r="D65">
        <v>7.6218116068377473E-2</v>
      </c>
      <c r="E65">
        <v>0.1206627370956834</v>
      </c>
      <c r="F65">
        <v>0.165080230447997</v>
      </c>
      <c r="G65">
        <v>0.10372466796950409</v>
      </c>
      <c r="H65">
        <v>6.9601926488939592E-2</v>
      </c>
      <c r="I65">
        <v>0.1248427805659835</v>
      </c>
      <c r="J65">
        <v>6.2147247719217313E-2</v>
      </c>
    </row>
    <row r="66" spans="1:10" x14ac:dyDescent="0.55000000000000004">
      <c r="A66" s="1" t="s">
        <v>67</v>
      </c>
      <c r="B66">
        <v>3.0000000000000001E-3</v>
      </c>
      <c r="C66">
        <v>0</v>
      </c>
      <c r="D66">
        <v>-5.2107372290461362E-2</v>
      </c>
      <c r="E66">
        <v>-7.047025525869377E-2</v>
      </c>
      <c r="F66">
        <v>5.9754886323792888E-4</v>
      </c>
      <c r="G66">
        <v>1.1228049345033631E-2</v>
      </c>
      <c r="H66">
        <v>-9.9136646779348636E-3</v>
      </c>
      <c r="I66">
        <v>8.2281117491059153E-2</v>
      </c>
      <c r="J66">
        <v>-0.1187133552411728</v>
      </c>
    </row>
    <row r="67" spans="1:10" x14ac:dyDescent="0.55000000000000004">
      <c r="A67" s="1" t="s">
        <v>68</v>
      </c>
      <c r="B67">
        <v>2.7400000000000001E-2</v>
      </c>
      <c r="C67">
        <v>0</v>
      </c>
      <c r="D67">
        <v>0.10097626663659411</v>
      </c>
      <c r="E67">
        <v>6.7354987370939812E-2</v>
      </c>
      <c r="F67">
        <v>3.9293997665672757E-2</v>
      </c>
      <c r="G67">
        <v>5.7737221002733152E-2</v>
      </c>
      <c r="H67">
        <v>8.7494353174218276E-2</v>
      </c>
      <c r="I67">
        <v>0.23133969974024951</v>
      </c>
      <c r="J67">
        <v>8.7137347189101044E-2</v>
      </c>
    </row>
    <row r="68" spans="1:10" x14ac:dyDescent="0.55000000000000004">
      <c r="A68" s="1" t="s">
        <v>69</v>
      </c>
      <c r="B68">
        <v>1.34E-2</v>
      </c>
      <c r="C68">
        <v>0</v>
      </c>
      <c r="D68">
        <v>6.498250021410823E-2</v>
      </c>
      <c r="E68">
        <v>-3.2722282722282732E-2</v>
      </c>
      <c r="F68">
        <v>7.9039978919400955E-2</v>
      </c>
      <c r="G68">
        <v>2.4704623815835051E-2</v>
      </c>
      <c r="H68">
        <v>5.1716437656434078E-2</v>
      </c>
      <c r="I68">
        <v>-2.49481181539144E-2</v>
      </c>
      <c r="J68">
        <v>1.103427987887895E-2</v>
      </c>
    </row>
    <row r="69" spans="1:10" x14ac:dyDescent="0.55000000000000004">
      <c r="A69" s="1" t="s">
        <v>70</v>
      </c>
      <c r="B69">
        <v>2.9399999999999999E-2</v>
      </c>
      <c r="C69">
        <v>0</v>
      </c>
      <c r="D69">
        <v>4.092944289482725E-2</v>
      </c>
      <c r="E69">
        <v>4.3034169499993842E-2</v>
      </c>
      <c r="F69">
        <v>7.5735535457489123E-2</v>
      </c>
      <c r="G69">
        <v>6.4776764344394833E-2</v>
      </c>
      <c r="H69">
        <v>5.9562529206817372E-2</v>
      </c>
      <c r="I69">
        <v>0.1480075892026895</v>
      </c>
      <c r="J69">
        <v>7.0605383799069443E-2</v>
      </c>
    </row>
    <row r="70" spans="1:10" x14ac:dyDescent="0.55000000000000004">
      <c r="A70" s="1" t="s">
        <v>71</v>
      </c>
      <c r="B70">
        <v>-4.3999999999999997E-2</v>
      </c>
      <c r="C70">
        <v>0</v>
      </c>
      <c r="D70">
        <v>-6.6640337971448194E-2</v>
      </c>
      <c r="E70">
        <v>-5.3518108762925842E-2</v>
      </c>
      <c r="F70">
        <v>-8.3846692110816412E-2</v>
      </c>
      <c r="G70">
        <v>-0.1054089625126607</v>
      </c>
      <c r="H70">
        <v>-6.4331139627096579E-2</v>
      </c>
      <c r="I70">
        <v>-7.4395815542271593E-2</v>
      </c>
      <c r="J70">
        <v>5.404233150359361E-2</v>
      </c>
    </row>
    <row r="71" spans="1:10" x14ac:dyDescent="0.55000000000000004">
      <c r="A71" s="1" t="s">
        <v>72</v>
      </c>
      <c r="B71">
        <v>6.6299999999999998E-2</v>
      </c>
      <c r="C71">
        <v>0</v>
      </c>
      <c r="D71">
        <v>5.8657389197681598E-2</v>
      </c>
      <c r="E71">
        <v>2.6602457596643259E-2</v>
      </c>
      <c r="F71">
        <v>0.11259465262899</v>
      </c>
      <c r="G71">
        <v>-4.6612888971950713E-2</v>
      </c>
      <c r="H71">
        <v>0.1762913193837907</v>
      </c>
      <c r="I71">
        <v>0.2341668031359487</v>
      </c>
      <c r="J71">
        <v>0.43652959572908201</v>
      </c>
    </row>
    <row r="72" spans="1:10" x14ac:dyDescent="0.55000000000000004">
      <c r="A72" s="1" t="s">
        <v>73</v>
      </c>
      <c r="B72">
        <v>-1.5800000000000002E-2</v>
      </c>
      <c r="C72">
        <v>0</v>
      </c>
      <c r="D72">
        <v>0.1034713036893469</v>
      </c>
      <c r="E72">
        <v>3.9923701306487043E-2</v>
      </c>
      <c r="F72">
        <v>-3.9242312656763263E-2</v>
      </c>
      <c r="G72">
        <v>2.7503534934114619E-3</v>
      </c>
      <c r="H72">
        <v>-3.1060542176642998E-3</v>
      </c>
      <c r="I72">
        <v>0.27805343502890573</v>
      </c>
      <c r="J72">
        <v>2.7612188873779031E-2</v>
      </c>
    </row>
    <row r="73" spans="1:10" x14ac:dyDescent="0.55000000000000004">
      <c r="A73" s="1" t="s">
        <v>74</v>
      </c>
      <c r="B73">
        <v>3.2300000000000002E-2</v>
      </c>
      <c r="C73">
        <v>1E-4</v>
      </c>
      <c r="D73">
        <v>7.5796375110414038E-2</v>
      </c>
      <c r="E73">
        <v>-4.9251968788284861E-2</v>
      </c>
      <c r="F73">
        <v>1.5636769881535399E-2</v>
      </c>
      <c r="G73">
        <v>3.6645715712912308E-2</v>
      </c>
      <c r="H73">
        <v>1.919397729914785E-2</v>
      </c>
      <c r="I73">
        <v>-9.9920299084907627E-2</v>
      </c>
      <c r="J73">
        <v>-7.6854519478508632E-2</v>
      </c>
    </row>
    <row r="74" spans="1:10" x14ac:dyDescent="0.55000000000000004">
      <c r="A74" s="1" t="s">
        <v>75</v>
      </c>
      <c r="B74">
        <v>-6.1600000000000002E-2</v>
      </c>
      <c r="C74">
        <v>0</v>
      </c>
      <c r="D74">
        <v>-1.5712187417288411E-2</v>
      </c>
      <c r="E74">
        <v>-0.10282991021845669</v>
      </c>
      <c r="F74">
        <v>-6.2075011183566731E-2</v>
      </c>
      <c r="G74">
        <v>-6.8648674626055062E-2</v>
      </c>
      <c r="H74">
        <v>-7.5344971396742455E-2</v>
      </c>
      <c r="I74">
        <v>-0.16735235720867311</v>
      </c>
      <c r="J74">
        <v>-0.1136093181791404</v>
      </c>
    </row>
    <row r="75" spans="1:10" x14ac:dyDescent="0.55000000000000004">
      <c r="A75" s="1" t="s">
        <v>76</v>
      </c>
      <c r="B75">
        <v>-2.2800000000000001E-2</v>
      </c>
      <c r="C75">
        <v>0</v>
      </c>
      <c r="D75">
        <v>-5.5269355234720978E-2</v>
      </c>
      <c r="E75">
        <v>2.6672518265588471E-2</v>
      </c>
      <c r="F75">
        <v>-5.9505372986815566E-3</v>
      </c>
      <c r="G75">
        <v>-0.32634236368391528</v>
      </c>
      <c r="H75">
        <v>-3.9198658426416011E-2</v>
      </c>
      <c r="I75">
        <v>-4.1249066565435264E-3</v>
      </c>
      <c r="J75">
        <v>-7.0768158663262803E-2</v>
      </c>
    </row>
    <row r="76" spans="1:10" x14ac:dyDescent="0.55000000000000004">
      <c r="A76" s="1" t="s">
        <v>77</v>
      </c>
      <c r="B76">
        <v>3.0800000000000001E-2</v>
      </c>
      <c r="C76">
        <v>0</v>
      </c>
      <c r="D76">
        <v>5.8820829620773507E-2</v>
      </c>
      <c r="E76">
        <v>6.1437285030015783E-2</v>
      </c>
      <c r="F76">
        <v>3.5276335990264363E-2</v>
      </c>
      <c r="G76">
        <v>5.3689040983681213E-2</v>
      </c>
      <c r="H76">
        <v>3.3995359609132247E-2</v>
      </c>
      <c r="I76">
        <v>0.1189668311488581</v>
      </c>
      <c r="J76">
        <v>0.2380088093327557</v>
      </c>
    </row>
    <row r="77" spans="1:10" x14ac:dyDescent="0.55000000000000004">
      <c r="A77" s="1" t="s">
        <v>78</v>
      </c>
      <c r="B77">
        <v>-9.4100000000000003E-2</v>
      </c>
      <c r="C77">
        <v>0</v>
      </c>
      <c r="D77">
        <v>-9.7130890788297286E-2</v>
      </c>
      <c r="E77">
        <v>-0.23752509313621051</v>
      </c>
      <c r="F77">
        <v>-0.17674961013604451</v>
      </c>
      <c r="G77">
        <v>-9.8443996498772779E-2</v>
      </c>
      <c r="H77">
        <v>-9.9867217252404994E-2</v>
      </c>
      <c r="I77">
        <v>-0.32015834637548252</v>
      </c>
      <c r="J77">
        <v>-0.19194510982164709</v>
      </c>
    </row>
    <row r="78" spans="1:10" x14ac:dyDescent="0.55000000000000004">
      <c r="A78" s="1" t="s">
        <v>79</v>
      </c>
      <c r="B78">
        <v>-3.3999999999999998E-3</v>
      </c>
      <c r="C78">
        <v>2.9999999999999997E-4</v>
      </c>
      <c r="D78">
        <v>-5.5883256252241782E-2</v>
      </c>
      <c r="E78">
        <v>-3.2764317603166448E-2</v>
      </c>
      <c r="F78">
        <v>-8.067615935080874E-3</v>
      </c>
      <c r="G78">
        <v>-3.4069870424810911E-2</v>
      </c>
      <c r="H78">
        <v>-2.0358654801233219E-2</v>
      </c>
      <c r="I78">
        <v>6.7395885616139406E-3</v>
      </c>
      <c r="J78">
        <v>-0.12919748573786141</v>
      </c>
    </row>
    <row r="79" spans="1:10" x14ac:dyDescent="0.55000000000000004">
      <c r="A79" s="1" t="s">
        <v>80</v>
      </c>
      <c r="B79">
        <v>-8.4000000000000005E-2</v>
      </c>
      <c r="C79">
        <v>5.9999999999999995E-4</v>
      </c>
      <c r="D79">
        <v>-8.0080241167146515E-2</v>
      </c>
      <c r="E79">
        <v>-0.11645921262241291</v>
      </c>
      <c r="F79">
        <v>-4.0920134650431761E-2</v>
      </c>
      <c r="G79">
        <v>-0.1672692257640632</v>
      </c>
      <c r="H79">
        <v>-5.3120406052589719E-2</v>
      </c>
      <c r="I79">
        <v>-0.18814266201294191</v>
      </c>
      <c r="J79">
        <v>-0.1118877412230367</v>
      </c>
    </row>
    <row r="80" spans="1:10" x14ac:dyDescent="0.55000000000000004">
      <c r="A80" s="1" t="s">
        <v>81</v>
      </c>
      <c r="B80">
        <v>9.5700000000000007E-2</v>
      </c>
      <c r="C80">
        <v>8.0000000000000004E-4</v>
      </c>
      <c r="D80">
        <v>0.1886338558894394</v>
      </c>
      <c r="E80">
        <v>0.27059597129750063</v>
      </c>
      <c r="F80">
        <v>6.6447193971334473E-2</v>
      </c>
      <c r="G80">
        <v>-1.333324058521645E-2</v>
      </c>
      <c r="H80">
        <v>9.3096736350573472E-2</v>
      </c>
      <c r="I80">
        <v>0.19841931878167829</v>
      </c>
      <c r="J80">
        <v>0.32376526434081948</v>
      </c>
    </row>
    <row r="81" spans="1:10" x14ac:dyDescent="0.55000000000000004">
      <c r="A81" s="1" t="s">
        <v>82</v>
      </c>
      <c r="B81">
        <v>-3.7699999999999997E-2</v>
      </c>
      <c r="C81">
        <v>1.9E-3</v>
      </c>
      <c r="D81">
        <v>-3.2551833265440422E-2</v>
      </c>
      <c r="E81">
        <v>-6.0615046240520387E-2</v>
      </c>
      <c r="F81">
        <v>-6.4214681714176103E-2</v>
      </c>
      <c r="G81">
        <v>2.4072840573168049E-2</v>
      </c>
      <c r="H81">
        <v>-6.8639997291447652E-2</v>
      </c>
      <c r="I81">
        <v>-0.1689698660929099</v>
      </c>
      <c r="J81">
        <v>-7.2488672345137561E-2</v>
      </c>
    </row>
    <row r="82" spans="1:10" x14ac:dyDescent="0.55000000000000004">
      <c r="A82" s="1" t="s">
        <v>83</v>
      </c>
      <c r="B82">
        <v>-9.3399999999999997E-2</v>
      </c>
      <c r="C82">
        <v>1.9E-3</v>
      </c>
      <c r="D82">
        <v>-0.1197559552016788</v>
      </c>
      <c r="E82">
        <v>-0.1086218900978376</v>
      </c>
      <c r="F82">
        <v>-0.11910213277374671</v>
      </c>
      <c r="G82">
        <v>-0.1672498587758435</v>
      </c>
      <c r="H82">
        <v>-0.1073762591207543</v>
      </c>
      <c r="I82">
        <v>-0.19577319938607721</v>
      </c>
      <c r="J82">
        <v>-3.7589296114752591E-2</v>
      </c>
    </row>
    <row r="83" spans="1:10" x14ac:dyDescent="0.55000000000000004">
      <c r="A83" s="1" t="s">
        <v>84</v>
      </c>
      <c r="B83">
        <v>7.85E-2</v>
      </c>
      <c r="C83">
        <v>2.3E-3</v>
      </c>
      <c r="D83">
        <v>0.10955141181421379</v>
      </c>
      <c r="E83">
        <v>-9.345130582826322E-2</v>
      </c>
      <c r="F83">
        <v>-1.549658619103178E-2</v>
      </c>
      <c r="G83">
        <v>-0.31338431193440808</v>
      </c>
      <c r="H83">
        <v>-3.3059405927242662E-3</v>
      </c>
      <c r="I83">
        <v>0.1122014052351481</v>
      </c>
      <c r="J83">
        <v>-0.14216779156971601</v>
      </c>
    </row>
    <row r="84" spans="1:10" x14ac:dyDescent="0.55000000000000004">
      <c r="A84" s="1" t="s">
        <v>85</v>
      </c>
      <c r="B84">
        <v>4.6500000000000007E-2</v>
      </c>
      <c r="C84">
        <v>2.8999999999999998E-3</v>
      </c>
      <c r="D84">
        <v>-3.4628975837585729E-2</v>
      </c>
      <c r="E84">
        <v>-5.7594703097099131E-2</v>
      </c>
      <c r="F84">
        <v>7.1730354224212034E-2</v>
      </c>
      <c r="G84">
        <v>0.26771133412568271</v>
      </c>
      <c r="H84">
        <v>9.9125370742779051E-2</v>
      </c>
      <c r="I84">
        <v>0.25383424330566512</v>
      </c>
      <c r="J84">
        <v>-0.14432626046795269</v>
      </c>
    </row>
    <row r="85" spans="1:10" x14ac:dyDescent="0.55000000000000004">
      <c r="A85" s="1" t="s">
        <v>86</v>
      </c>
      <c r="B85">
        <v>-6.3799999999999996E-2</v>
      </c>
      <c r="C85">
        <v>3.3E-3</v>
      </c>
      <c r="D85">
        <v>-0.1208164898410321</v>
      </c>
      <c r="E85">
        <v>-0.12989435256479709</v>
      </c>
      <c r="F85">
        <v>-0.12538185890342399</v>
      </c>
      <c r="G85">
        <v>1.896706930201764E-2</v>
      </c>
      <c r="H85">
        <v>-5.7396505971557987E-2</v>
      </c>
      <c r="I85">
        <v>-0.1362207180433492</v>
      </c>
      <c r="J85">
        <v>-0.36733434907078522</v>
      </c>
    </row>
    <row r="86" spans="1:10" x14ac:dyDescent="0.55000000000000004">
      <c r="A86" s="1" t="s">
        <v>87</v>
      </c>
      <c r="B86">
        <v>6.6100000000000006E-2</v>
      </c>
      <c r="C86">
        <v>3.5000000000000001E-3</v>
      </c>
      <c r="D86">
        <v>0.1105213300227106</v>
      </c>
      <c r="E86">
        <v>0.22773806254069021</v>
      </c>
      <c r="F86">
        <v>0.12554929456915881</v>
      </c>
      <c r="G86">
        <v>0.23790911879042281</v>
      </c>
      <c r="H86">
        <v>3.3316597985137308E-2</v>
      </c>
      <c r="I86">
        <v>0.33686900111146922</v>
      </c>
      <c r="J86">
        <v>0.40623478479910968</v>
      </c>
    </row>
    <row r="87" spans="1:10" x14ac:dyDescent="0.55000000000000004">
      <c r="A87" s="1" t="s">
        <v>88</v>
      </c>
      <c r="B87">
        <v>-2.5700000000000001E-2</v>
      </c>
      <c r="C87">
        <v>3.3999999999999998E-3</v>
      </c>
      <c r="D87">
        <v>2.1622777399028289E-2</v>
      </c>
      <c r="E87">
        <v>-8.6298789232144624E-2</v>
      </c>
      <c r="F87">
        <v>-9.5824636471228186E-2</v>
      </c>
      <c r="G87">
        <v>0.1743305663550305</v>
      </c>
      <c r="H87">
        <v>6.4970086499769319E-3</v>
      </c>
      <c r="I87">
        <v>0.18830887775972349</v>
      </c>
      <c r="J87">
        <v>0.18756497670132141</v>
      </c>
    </row>
    <row r="88" spans="1:10" x14ac:dyDescent="0.55000000000000004">
      <c r="A88" s="1" t="s">
        <v>89</v>
      </c>
      <c r="B88">
        <v>2.4799999999999999E-2</v>
      </c>
      <c r="C88">
        <v>3.5999999999999999E-3</v>
      </c>
      <c r="D88">
        <v>0.12035659374389659</v>
      </c>
      <c r="E88">
        <v>9.61476943206232E-2</v>
      </c>
      <c r="F88">
        <v>0.15171653731784401</v>
      </c>
      <c r="G88">
        <v>0.2115010551289738</v>
      </c>
      <c r="H88">
        <v>0.15877672857358571</v>
      </c>
      <c r="I88">
        <v>0.19645961514659691</v>
      </c>
      <c r="J88">
        <v>8.5071213984946326E-3</v>
      </c>
    </row>
    <row r="89" spans="1:10" x14ac:dyDescent="0.55000000000000004">
      <c r="A89" s="1" t="s">
        <v>90</v>
      </c>
      <c r="B89">
        <v>6.1999999999999998E-3</v>
      </c>
      <c r="C89">
        <v>3.5000000000000001E-3</v>
      </c>
      <c r="D89">
        <v>2.8987304460148518E-2</v>
      </c>
      <c r="E89">
        <v>2.091195675834423E-2</v>
      </c>
      <c r="F89">
        <v>4.0576984052487657E-2</v>
      </c>
      <c r="G89">
        <v>0.133905841141263</v>
      </c>
      <c r="H89">
        <v>6.5764776074376918E-2</v>
      </c>
      <c r="I89">
        <v>-8.3836337611964407E-4</v>
      </c>
      <c r="J89">
        <v>-0.2079919394526327</v>
      </c>
    </row>
    <row r="90" spans="1:10" x14ac:dyDescent="0.55000000000000004">
      <c r="A90" s="1" t="s">
        <v>91</v>
      </c>
      <c r="B90">
        <v>3.3999999999999998E-3</v>
      </c>
      <c r="C90">
        <v>3.5999999999999999E-3</v>
      </c>
      <c r="D90">
        <v>4.4613395668726463E-2</v>
      </c>
      <c r="E90">
        <v>0.1434803728845884</v>
      </c>
      <c r="F90">
        <v>0.1399927281854976</v>
      </c>
      <c r="G90">
        <v>0.1015311093562494</v>
      </c>
      <c r="H90">
        <v>6.876922016386966E-2</v>
      </c>
      <c r="I90">
        <v>0.36343645776629357</v>
      </c>
      <c r="J90">
        <v>0.2411295460159617</v>
      </c>
    </row>
    <row r="91" spans="1:10" x14ac:dyDescent="0.55000000000000004">
      <c r="A91" s="1" t="s">
        <v>92</v>
      </c>
      <c r="B91">
        <v>6.4600000000000005E-2</v>
      </c>
      <c r="C91">
        <v>4.0000000000000001E-3</v>
      </c>
      <c r="D91">
        <v>9.5843785686613447E-2</v>
      </c>
      <c r="E91">
        <v>8.1107966750570082E-2</v>
      </c>
      <c r="F91">
        <v>-1.9453797348120801E-2</v>
      </c>
      <c r="G91">
        <v>8.4088997072382154E-2</v>
      </c>
      <c r="H91">
        <v>3.9265602428521618E-2</v>
      </c>
      <c r="I91">
        <v>0.11809486039968831</v>
      </c>
      <c r="J91">
        <v>0.28362672689273188</v>
      </c>
    </row>
    <row r="92" spans="1:10" x14ac:dyDescent="0.55000000000000004">
      <c r="A92" s="1" t="s">
        <v>93</v>
      </c>
      <c r="B92">
        <v>3.2099999999999997E-2</v>
      </c>
      <c r="C92">
        <v>4.5000000000000014E-3</v>
      </c>
      <c r="D92">
        <v>1.278548885666897E-2</v>
      </c>
      <c r="E92">
        <v>2.546787396352657E-2</v>
      </c>
      <c r="F92">
        <v>0.100355425784026</v>
      </c>
      <c r="G92">
        <v>0.1101819258881056</v>
      </c>
      <c r="H92">
        <v>-1.356657676167183E-2</v>
      </c>
      <c r="I92">
        <v>0.10476654030994741</v>
      </c>
      <c r="J92">
        <v>2.162204950779811E-2</v>
      </c>
    </row>
    <row r="93" spans="1:10" x14ac:dyDescent="0.55000000000000004">
      <c r="A93" s="1" t="s">
        <v>94</v>
      </c>
      <c r="B93">
        <v>-2.3599999999999999E-2</v>
      </c>
      <c r="C93">
        <v>4.5000000000000014E-3</v>
      </c>
      <c r="D93">
        <v>-4.3675253766274118E-2</v>
      </c>
      <c r="E93">
        <v>3.2390799433662298E-2</v>
      </c>
      <c r="F93">
        <v>3.1853463787726348E-2</v>
      </c>
      <c r="G93">
        <v>-7.1280587877557311E-2</v>
      </c>
      <c r="H93">
        <v>-2.4291483699348419E-2</v>
      </c>
      <c r="I93">
        <v>5.6196557404115222E-2</v>
      </c>
      <c r="J93">
        <v>-3.4962443852926788E-2</v>
      </c>
    </row>
    <row r="94" spans="1:10" x14ac:dyDescent="0.55000000000000004">
      <c r="A94" s="1" t="s">
        <v>95</v>
      </c>
      <c r="B94">
        <v>-5.2300000000000013E-2</v>
      </c>
      <c r="C94">
        <v>4.3E-3</v>
      </c>
      <c r="D94">
        <v>-8.7447656845971555E-2</v>
      </c>
      <c r="E94">
        <v>-7.8907268992859048E-2</v>
      </c>
      <c r="F94">
        <v>-4.0043714374200963E-2</v>
      </c>
      <c r="G94">
        <v>1.459993731088627E-2</v>
      </c>
      <c r="H94">
        <v>-3.4603117690164553E-2</v>
      </c>
      <c r="I94">
        <v>-0.1186507891388725</v>
      </c>
      <c r="J94">
        <v>-3.045561748493664E-2</v>
      </c>
    </row>
    <row r="95" spans="1:10" x14ac:dyDescent="0.55000000000000004">
      <c r="A95" s="1" t="s">
        <v>96</v>
      </c>
      <c r="B95">
        <v>-3.15E-2</v>
      </c>
      <c r="C95">
        <v>4.6999999999999993E-3</v>
      </c>
      <c r="D95">
        <v>-2.5698702928278472E-3</v>
      </c>
      <c r="E95">
        <v>4.6963447626806383E-2</v>
      </c>
      <c r="F95">
        <v>-4.9677634343508803E-2</v>
      </c>
      <c r="G95">
        <v>3.5308481149787241E-3</v>
      </c>
      <c r="H95">
        <v>7.0815551273412325E-2</v>
      </c>
      <c r="I95">
        <v>-6.2429841353589421E-2</v>
      </c>
      <c r="J95">
        <v>-0.19734635377632159</v>
      </c>
    </row>
    <row r="96" spans="1:10" x14ac:dyDescent="0.55000000000000004">
      <c r="A96" s="1" t="s">
        <v>97</v>
      </c>
      <c r="B96">
        <v>8.8800000000000004E-2</v>
      </c>
      <c r="C96">
        <v>4.4000000000000003E-3</v>
      </c>
      <c r="D96">
        <v>0.11231472737788729</v>
      </c>
      <c r="E96">
        <v>9.7678265517382901E-2</v>
      </c>
      <c r="F96">
        <v>6.8794904282923452E-2</v>
      </c>
      <c r="G96">
        <v>8.5902899913439468E-2</v>
      </c>
      <c r="H96">
        <v>0.1206706174135237</v>
      </c>
      <c r="I96">
        <v>0.14688569802274401</v>
      </c>
      <c r="J96">
        <v>0.19537943740621849</v>
      </c>
    </row>
    <row r="97" spans="1:10" x14ac:dyDescent="0.55000000000000004">
      <c r="A97" s="1" t="s">
        <v>98</v>
      </c>
      <c r="B97">
        <v>4.8499999999999988E-2</v>
      </c>
      <c r="C97">
        <v>4.3E-3</v>
      </c>
      <c r="D97">
        <v>1.491780028235512E-2</v>
      </c>
      <c r="E97">
        <v>4.004385139407618E-2</v>
      </c>
      <c r="F97">
        <v>5.234452109376786E-2</v>
      </c>
      <c r="G97">
        <v>8.1950378773148147E-2</v>
      </c>
      <c r="H97">
        <v>-5.5599904639436204E-3</v>
      </c>
      <c r="I97">
        <v>5.8841119957599108E-2</v>
      </c>
      <c r="J97">
        <v>3.4988311531234828E-2</v>
      </c>
    </row>
    <row r="98" spans="1:10" x14ac:dyDescent="0.55000000000000004">
      <c r="A98" s="1" t="s">
        <v>99</v>
      </c>
      <c r="B98">
        <v>7.3000000000000001E-3</v>
      </c>
      <c r="C98">
        <v>4.6999999999999993E-3</v>
      </c>
      <c r="D98">
        <v>-4.2227225281402103E-2</v>
      </c>
      <c r="E98">
        <v>2.1455801332457721E-2</v>
      </c>
      <c r="F98">
        <v>6.1735101718818353E-3</v>
      </c>
      <c r="G98">
        <v>0.10221508678858959</v>
      </c>
      <c r="H98">
        <v>5.728106761688645E-2</v>
      </c>
      <c r="I98">
        <v>0.24252681961711861</v>
      </c>
      <c r="J98">
        <v>-0.24625725810339169</v>
      </c>
    </row>
    <row r="99" spans="1:10" x14ac:dyDescent="0.55000000000000004">
      <c r="A99" s="1" t="s">
        <v>100</v>
      </c>
      <c r="B99">
        <v>5.0700000000000002E-2</v>
      </c>
      <c r="C99">
        <v>4.1999999999999997E-3</v>
      </c>
      <c r="D99">
        <v>-1.979393148412056E-2</v>
      </c>
      <c r="E99">
        <v>0.13891751277407449</v>
      </c>
      <c r="F99">
        <v>-1.424560697480637E-2</v>
      </c>
      <c r="G99">
        <v>0.25629242275250591</v>
      </c>
      <c r="H99">
        <v>4.0394610002219E-2</v>
      </c>
      <c r="I99">
        <v>0.28580962451877961</v>
      </c>
      <c r="J99">
        <v>7.7900646696002385E-2</v>
      </c>
    </row>
    <row r="100" spans="1:10" x14ac:dyDescent="0.55000000000000004">
      <c r="A100" s="1" t="s">
        <v>101</v>
      </c>
      <c r="B100">
        <v>2.8400000000000002E-2</v>
      </c>
      <c r="C100">
        <v>4.3E-3</v>
      </c>
      <c r="D100">
        <v>-5.0075751643787643E-2</v>
      </c>
      <c r="E100">
        <v>2.047980588637421E-2</v>
      </c>
      <c r="F100">
        <v>8.9283092402061559E-2</v>
      </c>
      <c r="G100">
        <v>-8.2321525195354628E-3</v>
      </c>
      <c r="H100">
        <v>1.8997010271885269E-2</v>
      </c>
      <c r="I100">
        <v>0.14212750091763529</v>
      </c>
      <c r="J100">
        <v>-0.12923524353897481</v>
      </c>
    </row>
    <row r="101" spans="1:10" x14ac:dyDescent="0.55000000000000004">
      <c r="A101" s="1" t="s">
        <v>102</v>
      </c>
      <c r="B101">
        <v>-4.6500000000000007E-2</v>
      </c>
      <c r="C101">
        <v>4.6999999999999993E-3</v>
      </c>
      <c r="D101">
        <v>-6.7061706827067358E-3</v>
      </c>
      <c r="E101">
        <v>-2.982594931354909E-2</v>
      </c>
      <c r="F101">
        <v>8.1308314116790736E-2</v>
      </c>
      <c r="G101">
        <v>-0.114110783788011</v>
      </c>
      <c r="H101">
        <v>-7.4610073494498441E-2</v>
      </c>
      <c r="I101">
        <v>-4.3715363634735382E-2</v>
      </c>
      <c r="J101">
        <v>4.2607689739043282E-2</v>
      </c>
    </row>
    <row r="102" spans="1:10" x14ac:dyDescent="0.55000000000000004">
      <c r="A102" s="1" t="s">
        <v>103</v>
      </c>
      <c r="B102">
        <v>4.3299999999999998E-2</v>
      </c>
      <c r="C102">
        <v>4.4000000000000003E-3</v>
      </c>
      <c r="D102">
        <v>0.12869143062064409</v>
      </c>
      <c r="E102">
        <v>8.2285853794643593E-3</v>
      </c>
      <c r="F102">
        <v>5.6608496942394122E-2</v>
      </c>
      <c r="G102">
        <v>8.5221928619404919E-2</v>
      </c>
      <c r="H102">
        <v>6.6267644452551844E-2</v>
      </c>
      <c r="I102">
        <v>0.26887098622338562</v>
      </c>
      <c r="J102">
        <v>-2.8371873542535009E-2</v>
      </c>
    </row>
    <row r="103" spans="1:10" x14ac:dyDescent="0.55000000000000004">
      <c r="A103" s="1" t="s">
        <v>104</v>
      </c>
      <c r="B103">
        <v>2.8000000000000001E-2</v>
      </c>
      <c r="C103">
        <v>4.0999999999999986E-3</v>
      </c>
      <c r="D103">
        <v>9.7038468189164506E-2</v>
      </c>
      <c r="E103">
        <v>9.5273165529320192E-2</v>
      </c>
      <c r="F103">
        <v>5.4380200097686737E-2</v>
      </c>
      <c r="G103">
        <v>8.0093435370832688E-2</v>
      </c>
      <c r="H103">
        <v>7.8592643857575473E-2</v>
      </c>
      <c r="I103">
        <v>0.12685043657822809</v>
      </c>
      <c r="J103">
        <v>0.111185999821261</v>
      </c>
    </row>
    <row r="104" spans="1:10" x14ac:dyDescent="0.55000000000000004">
      <c r="A104" s="1" t="s">
        <v>105</v>
      </c>
      <c r="B104">
        <v>1.2200000000000001E-2</v>
      </c>
      <c r="C104">
        <v>4.5000000000000014E-3</v>
      </c>
      <c r="D104">
        <v>5.4410748078976612E-2</v>
      </c>
      <c r="E104">
        <v>-3.2445041513381352E-2</v>
      </c>
      <c r="F104">
        <v>-5.4917444093923407E-2</v>
      </c>
      <c r="G104">
        <v>-5.7353034022306293E-2</v>
      </c>
      <c r="H104">
        <v>-6.3989274672236474E-2</v>
      </c>
      <c r="I104">
        <v>-5.2698661184177757E-2</v>
      </c>
      <c r="J104">
        <v>0.17278149180183239</v>
      </c>
    </row>
    <row r="105" spans="1:10" x14ac:dyDescent="0.55000000000000004">
      <c r="A105" s="1" t="s">
        <v>106</v>
      </c>
      <c r="B105">
        <v>1.6E-2</v>
      </c>
      <c r="C105">
        <v>4.7999999999999996E-3</v>
      </c>
      <c r="D105">
        <v>3.1160042194808609E-2</v>
      </c>
      <c r="E105">
        <v>-4.5352422298136297E-2</v>
      </c>
      <c r="F105">
        <v>-4.6433721476777927E-2</v>
      </c>
      <c r="G105">
        <v>9.7887502648864588E-2</v>
      </c>
      <c r="H105">
        <v>-2.8922153501599319E-3</v>
      </c>
      <c r="I105">
        <v>2.0082207316944212E-2</v>
      </c>
      <c r="J105">
        <v>-7.7390469026769826E-2</v>
      </c>
    </row>
    <row r="106" spans="1:10" x14ac:dyDescent="0.55000000000000004">
      <c r="A106" s="1" t="s">
        <v>107</v>
      </c>
      <c r="B106">
        <v>1.72E-2</v>
      </c>
      <c r="C106">
        <v>4.0000000000000001E-3</v>
      </c>
      <c r="D106">
        <v>1.8644941284459818E-2</v>
      </c>
      <c r="E106">
        <v>4.3865556476496932E-2</v>
      </c>
      <c r="F106">
        <v>1.259765568689475E-2</v>
      </c>
      <c r="G106">
        <v>9.8079929424967238E-2</v>
      </c>
      <c r="H106">
        <v>3.3407409884507411E-2</v>
      </c>
      <c r="I106">
        <v>1.7341041571234509E-2</v>
      </c>
      <c r="J106">
        <v>0.22194201175563169</v>
      </c>
    </row>
    <row r="107" spans="1:10" x14ac:dyDescent="0.55000000000000004">
      <c r="A107" s="1" t="s">
        <v>108</v>
      </c>
      <c r="B107">
        <v>-0.01</v>
      </c>
      <c r="C107">
        <v>3.8999999999999998E-3</v>
      </c>
      <c r="D107">
        <v>-3.042912450406177E-2</v>
      </c>
      <c r="E107">
        <v>3.7563497419568209E-4</v>
      </c>
      <c r="F107">
        <v>3.4256411688268207E-2</v>
      </c>
      <c r="G107">
        <v>-7.5439282986619061E-3</v>
      </c>
      <c r="H107">
        <v>-5.5658845402555827E-2</v>
      </c>
      <c r="I107">
        <v>9.3308318524000455E-2</v>
      </c>
      <c r="J107">
        <v>-4.5025412068364627E-2</v>
      </c>
    </row>
    <row r="108" spans="1:10" x14ac:dyDescent="0.55000000000000004">
      <c r="A108" s="1" t="s">
        <v>109</v>
      </c>
      <c r="B108">
        <v>6.4899999999999999E-2</v>
      </c>
      <c r="C108">
        <v>4.0000000000000001E-3</v>
      </c>
      <c r="D108">
        <v>5.0551040855705047E-2</v>
      </c>
      <c r="E108">
        <v>0.11528973281564769</v>
      </c>
      <c r="F108">
        <v>-1.2739562238671899E-2</v>
      </c>
      <c r="G108">
        <v>1.187483461590233E-2</v>
      </c>
      <c r="H108">
        <v>4.2106465244236668E-2</v>
      </c>
      <c r="I108">
        <v>4.1352757582509669E-2</v>
      </c>
      <c r="J108">
        <v>0.3814688622385134</v>
      </c>
    </row>
    <row r="109" spans="1:10" x14ac:dyDescent="0.55000000000000004">
      <c r="A109" s="1" t="s">
        <v>110</v>
      </c>
      <c r="B109">
        <v>-3.1699999999999999E-2</v>
      </c>
      <c r="C109">
        <v>3.7000000000000002E-3</v>
      </c>
      <c r="D109">
        <v>5.6316157843355752E-2</v>
      </c>
      <c r="E109">
        <v>5.5317716262269778E-2</v>
      </c>
      <c r="F109">
        <v>0.1170155571172868</v>
      </c>
      <c r="G109">
        <v>1.948398082906189E-2</v>
      </c>
      <c r="H109">
        <v>-2.6361406306220081E-3</v>
      </c>
      <c r="I109">
        <v>-2.864379048344801E-2</v>
      </c>
      <c r="J109">
        <v>0.17000808915631321</v>
      </c>
    </row>
    <row r="110" spans="1:10" x14ac:dyDescent="0.55000000000000004">
      <c r="A110" s="1" t="s">
        <v>111</v>
      </c>
      <c r="B110">
        <v>2.8000000000000001E-2</v>
      </c>
      <c r="C110">
        <v>3.7000000000000002E-3</v>
      </c>
      <c r="D110">
        <v>-5.7583213604943562E-2</v>
      </c>
      <c r="E110">
        <v>8.3367488659539024E-2</v>
      </c>
      <c r="F110">
        <v>8.0830076081154223E-2</v>
      </c>
      <c r="G110">
        <v>0.17800859726300011</v>
      </c>
      <c r="H110">
        <v>-1.5278724155659781E-2</v>
      </c>
      <c r="I110">
        <v>-0.1058286390817177</v>
      </c>
      <c r="J110">
        <v>1.8819576379678351E-3</v>
      </c>
    </row>
    <row r="111" spans="1:10" x14ac:dyDescent="0.55000000000000004">
      <c r="A111" s="1" t="s">
        <v>112</v>
      </c>
      <c r="B111">
        <v>-2.4400000000000002E-2</v>
      </c>
      <c r="C111">
        <v>3.3E-3</v>
      </c>
      <c r="D111">
        <v>2.4745705614060531E-2</v>
      </c>
      <c r="E111">
        <v>-0.10686635257151179</v>
      </c>
      <c r="F111">
        <v>-0.16235412887099121</v>
      </c>
      <c r="G111">
        <v>-3.044190536094871E-2</v>
      </c>
      <c r="H111">
        <v>-4.3536001228179237E-2</v>
      </c>
      <c r="I111">
        <v>4.0393015875921368E-2</v>
      </c>
      <c r="J111">
        <v>-0.27587739355750251</v>
      </c>
    </row>
    <row r="112" spans="1:10" x14ac:dyDescent="0.55000000000000004">
      <c r="A112" s="1" t="s">
        <v>113</v>
      </c>
      <c r="B112">
        <v>-6.3899999999999998E-2</v>
      </c>
      <c r="C112">
        <v>3.3999999999999998E-3</v>
      </c>
      <c r="D112">
        <v>-8.0490362407384275E-2</v>
      </c>
      <c r="E112">
        <v>-0.10373094214756751</v>
      </c>
      <c r="F112">
        <v>-9.2846372193647442E-2</v>
      </c>
      <c r="G112">
        <v>-0.13744382466468899</v>
      </c>
      <c r="H112">
        <v>-5.2513287706883238E-2</v>
      </c>
      <c r="I112">
        <v>-0.13240468161961411</v>
      </c>
      <c r="J112">
        <v>-0.11543452131892019</v>
      </c>
    </row>
    <row r="113" spans="1:10" x14ac:dyDescent="0.55000000000000004">
      <c r="A113" s="1" t="s">
        <v>114</v>
      </c>
      <c r="B113">
        <v>-8.3999999999999995E-3</v>
      </c>
      <c r="C113">
        <v>3.5000000000000001E-3</v>
      </c>
      <c r="D113">
        <v>-4.3352928571142701E-2</v>
      </c>
      <c r="E113">
        <v>-3.0694820280155129E-2</v>
      </c>
      <c r="F113">
        <v>3.1001029122116549E-2</v>
      </c>
      <c r="G113">
        <v>-4.6622904224074668E-2</v>
      </c>
      <c r="H113">
        <v>5.2931580014458517E-2</v>
      </c>
      <c r="I113">
        <v>5.0748857583871043E-3</v>
      </c>
      <c r="J113">
        <v>8.8748262366854958E-2</v>
      </c>
    </row>
    <row r="114" spans="1:10" x14ac:dyDescent="0.55000000000000004">
      <c r="A114" s="1" t="s">
        <v>115</v>
      </c>
      <c r="B114">
        <v>6.0599999999999987E-2</v>
      </c>
      <c r="C114">
        <v>3.8E-3</v>
      </c>
      <c r="D114">
        <v>-5.482351536128105E-2</v>
      </c>
      <c r="E114">
        <v>0.1116473080052216</v>
      </c>
      <c r="F114">
        <v>7.4336555695807993E-2</v>
      </c>
      <c r="G114">
        <v>0.17939891820386131</v>
      </c>
      <c r="H114">
        <v>0.16470164728955081</v>
      </c>
      <c r="I114">
        <v>0.24063542843723629</v>
      </c>
      <c r="J114">
        <v>0.22788484178632529</v>
      </c>
    </row>
    <row r="115" spans="1:10" x14ac:dyDescent="0.55000000000000004">
      <c r="A115" s="1" t="s">
        <v>116</v>
      </c>
      <c r="B115">
        <v>4.8599999999999997E-2</v>
      </c>
      <c r="C115">
        <v>3.3999999999999998E-3</v>
      </c>
      <c r="D115">
        <v>2.2848078157851729E-2</v>
      </c>
      <c r="E115">
        <v>7.0142945554456881E-2</v>
      </c>
      <c r="F115">
        <v>2.6265523832184941E-2</v>
      </c>
      <c r="G115">
        <v>0.1399248602064633</v>
      </c>
      <c r="H115">
        <v>8.2464160937664843E-2</v>
      </c>
      <c r="I115">
        <v>0.16917041071582051</v>
      </c>
      <c r="J115">
        <v>-8.3126446063839232E-2</v>
      </c>
    </row>
    <row r="116" spans="1:10" x14ac:dyDescent="0.55000000000000004">
      <c r="A116" s="1" t="s">
        <v>117</v>
      </c>
      <c r="B116">
        <v>1.9800000000000002E-2</v>
      </c>
      <c r="C116">
        <v>3.3999999999999998E-3</v>
      </c>
      <c r="D116">
        <v>1.169775043719889E-2</v>
      </c>
      <c r="E116">
        <v>6.7095133149435826E-2</v>
      </c>
      <c r="F116">
        <v>8.8515838258561352E-2</v>
      </c>
      <c r="G116">
        <v>4.8700194884986107E-2</v>
      </c>
      <c r="H116">
        <v>7.2555904679754812E-2</v>
      </c>
      <c r="I116">
        <v>0.12590886882092359</v>
      </c>
      <c r="J116">
        <v>-2.9559952591404981E-2</v>
      </c>
    </row>
    <row r="117" spans="1:10" x14ac:dyDescent="0.55000000000000004">
      <c r="A117" s="1" t="s">
        <v>118</v>
      </c>
      <c r="B117">
        <v>1.84E-2</v>
      </c>
      <c r="C117">
        <v>3.8E-3</v>
      </c>
      <c r="D117">
        <v>0.1183696727586223</v>
      </c>
      <c r="E117">
        <v>-2.18273486695536E-2</v>
      </c>
      <c r="F117">
        <v>0.1071761864118894</v>
      </c>
      <c r="G117">
        <v>-4.4916239988480378E-2</v>
      </c>
      <c r="H117">
        <v>-5.0253090169464332E-2</v>
      </c>
      <c r="I117">
        <v>-2.0745510605991169E-2</v>
      </c>
      <c r="J117">
        <v>8.3044107489750774E-2</v>
      </c>
    </row>
    <row r="118" spans="1:10" x14ac:dyDescent="0.55000000000000004">
      <c r="A118" s="1" t="s">
        <v>119</v>
      </c>
      <c r="B118">
        <v>3.39E-2</v>
      </c>
      <c r="C118">
        <v>3.3E-3</v>
      </c>
      <c r="D118">
        <v>9.8126030007044118E-2</v>
      </c>
      <c r="E118">
        <v>-4.1179007317822092E-2</v>
      </c>
      <c r="F118">
        <v>0.14058912318596309</v>
      </c>
      <c r="G118">
        <v>-5.8480703221498453E-3</v>
      </c>
      <c r="H118">
        <v>2.3903146027596911E-2</v>
      </c>
      <c r="I118">
        <v>7.119078244098076E-2</v>
      </c>
      <c r="J118">
        <v>0.33201547825406591</v>
      </c>
    </row>
    <row r="119" spans="1:10" x14ac:dyDescent="0.55000000000000004">
      <c r="A119" s="1" t="s">
        <v>120</v>
      </c>
      <c r="B119">
        <v>1.9599999999999999E-2</v>
      </c>
      <c r="C119">
        <v>3.7000000000000002E-3</v>
      </c>
      <c r="D119">
        <v>6.1815166304167952E-2</v>
      </c>
      <c r="E119">
        <v>0.11226484981660539</v>
      </c>
      <c r="F119">
        <v>0.15816832680309931</v>
      </c>
      <c r="G119">
        <v>-0.11655055930631231</v>
      </c>
      <c r="H119">
        <v>-2.7038377100996319E-4</v>
      </c>
      <c r="I119">
        <v>8.5332916964418803E-2</v>
      </c>
      <c r="J119">
        <v>2.6623485126352039E-2</v>
      </c>
    </row>
    <row r="120" spans="1:10" x14ac:dyDescent="0.55000000000000004">
      <c r="A120" s="1" t="s">
        <v>121</v>
      </c>
      <c r="B120">
        <v>-1.2999999999999999E-3</v>
      </c>
      <c r="C120">
        <v>3.0000000000000001E-3</v>
      </c>
      <c r="D120">
        <v>3.1364424385052818E-2</v>
      </c>
      <c r="E120">
        <v>-4.5041355929153482E-2</v>
      </c>
      <c r="F120">
        <v>0.13590233118426659</v>
      </c>
      <c r="G120">
        <v>-6.1692627881715367E-4</v>
      </c>
      <c r="H120">
        <v>-4.9825143993146408E-2</v>
      </c>
      <c r="I120">
        <v>-0.12588278541869169</v>
      </c>
      <c r="J120">
        <v>-5.7801787874489752E-2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AC2C6-50CE-4709-95E0-E9DCB195A23F}">
  <dimension ref="A1:U120"/>
  <sheetViews>
    <sheetView topLeftCell="G17" zoomScale="120" zoomScaleNormal="110" workbookViewId="0">
      <selection activeCell="L38" sqref="L38"/>
    </sheetView>
  </sheetViews>
  <sheetFormatPr defaultRowHeight="14.4" x14ac:dyDescent="0.55000000000000004"/>
  <cols>
    <col min="3" max="9" width="10.68359375" customWidth="1"/>
    <col min="12" max="12" width="32.9453125" customWidth="1"/>
    <col min="13" max="13" width="10.578125" bestFit="1" customWidth="1"/>
  </cols>
  <sheetData>
    <row r="1" spans="1:21" x14ac:dyDescent="0.55000000000000004">
      <c r="A1" s="1" t="s">
        <v>0</v>
      </c>
      <c r="B1" s="1" t="s">
        <v>2</v>
      </c>
      <c r="C1" s="1" t="s">
        <v>122</v>
      </c>
      <c r="D1" s="1" t="s">
        <v>123</v>
      </c>
      <c r="E1" s="1" t="s">
        <v>124</v>
      </c>
      <c r="F1" s="1" t="s">
        <v>125</v>
      </c>
      <c r="G1" s="1" t="s">
        <v>126</v>
      </c>
      <c r="H1" s="1" t="s">
        <v>127</v>
      </c>
      <c r="I1" s="1" t="s">
        <v>128</v>
      </c>
      <c r="J1" s="1" t="s">
        <v>1</v>
      </c>
      <c r="L1" s="4" t="s">
        <v>129</v>
      </c>
    </row>
    <row r="2" spans="1:21" x14ac:dyDescent="0.55000000000000004">
      <c r="A2" s="1" t="s">
        <v>3</v>
      </c>
      <c r="B2">
        <v>1E-4</v>
      </c>
      <c r="C2" s="3">
        <f>Data!D2 - Data!$C2</f>
        <v>-7.5342240867390178E-2</v>
      </c>
      <c r="D2" s="3">
        <f>Data!E2 - Data!$C2</f>
        <v>-0.1316154320029575</v>
      </c>
      <c r="E2" s="3">
        <f>Data!F2 - Data!$C2</f>
        <v>-2.1091428522809888E-2</v>
      </c>
      <c r="F2" s="3">
        <f>Data!G2 - Data!$C2</f>
        <v>7.2038361802077219E-2</v>
      </c>
      <c r="G2" s="3">
        <f>Data!H2 - Data!$C2</f>
        <v>-7.1294661614954681E-3</v>
      </c>
      <c r="H2" s="3">
        <f>Data!I2 - Data!$C2</f>
        <v>-0.11144750111539151</v>
      </c>
      <c r="I2" s="3">
        <f>Data!J2 - Data!$C2</f>
        <v>-0.20346655637088659</v>
      </c>
      <c r="J2">
        <v>-5.74E-2</v>
      </c>
      <c r="M2" s="1" t="s">
        <v>122</v>
      </c>
      <c r="N2" s="1" t="s">
        <v>123</v>
      </c>
      <c r="O2" s="1" t="s">
        <v>124</v>
      </c>
      <c r="P2" s="1" t="s">
        <v>125</v>
      </c>
      <c r="Q2" s="1" t="s">
        <v>126</v>
      </c>
      <c r="R2" s="1" t="s">
        <v>127</v>
      </c>
      <c r="S2" s="1" t="s">
        <v>128</v>
      </c>
      <c r="T2" s="1" t="s">
        <v>1</v>
      </c>
    </row>
    <row r="3" spans="1:21" x14ac:dyDescent="0.55000000000000004">
      <c r="A3" s="1" t="s">
        <v>4</v>
      </c>
      <c r="B3">
        <v>2.0000000000000001E-4</v>
      </c>
      <c r="C3" s="3">
        <f>Data!D3 - Data!$C3</f>
        <v>-6.8776161071424586E-3</v>
      </c>
      <c r="D3" s="3">
        <f>Data!E3 - Data!$C3</f>
        <v>-5.8939383590420301E-2</v>
      </c>
      <c r="E3" s="3">
        <f>Data!F3 - Data!$C3</f>
        <v>-6.1011643390239151E-2</v>
      </c>
      <c r="F3" s="3">
        <f>Data!G3 - Data!$C3</f>
        <v>-4.7343677573834196E-2</v>
      </c>
      <c r="G3" s="3">
        <f>Data!H3 - Data!$C3</f>
        <v>-7.6620389581927212E-2</v>
      </c>
      <c r="H3" s="3">
        <f>Data!I3 - Data!$C3</f>
        <v>7.0472782484274327E-2</v>
      </c>
      <c r="I3" s="3">
        <f>Data!J3 - Data!$C3</f>
        <v>3.617939286909544E-3</v>
      </c>
      <c r="J3">
        <v>-5.9999999999999995E-4</v>
      </c>
      <c r="L3" t="s">
        <v>130</v>
      </c>
      <c r="M3" s="2">
        <f>AVERAGE(C2:C120)</f>
        <v>2.2282936740767163E-2</v>
      </c>
      <c r="N3" s="2">
        <f t="shared" ref="N3:T3" si="0">AVERAGE(D2:D120)</f>
        <v>1.8301767426316784E-2</v>
      </c>
      <c r="O3" s="2">
        <f t="shared" si="0"/>
        <v>1.8973700850487735E-2</v>
      </c>
      <c r="P3" s="2">
        <f t="shared" si="0"/>
        <v>1.8930655440380136E-2</v>
      </c>
      <c r="Q3" s="2">
        <f t="shared" si="0"/>
        <v>1.9589840830946604E-2</v>
      </c>
      <c r="R3" s="2">
        <f t="shared" si="0"/>
        <v>5.3794435904723874E-2</v>
      </c>
      <c r="S3" s="2">
        <f t="shared" si="0"/>
        <v>4.1550302488446655E-2</v>
      </c>
      <c r="T3" s="2">
        <f t="shared" si="0"/>
        <v>1.0906722689075631E-2</v>
      </c>
      <c r="U3" s="2" t="str">
        <f ca="1">_xlfn.FORMULATEXT(T3)</f>
        <v>=AVERAGE(J2:J120)</v>
      </c>
    </row>
    <row r="4" spans="1:21" x14ac:dyDescent="0.55000000000000004">
      <c r="A4" s="1" t="s">
        <v>5</v>
      </c>
      <c r="B4">
        <v>2.0000000000000001E-4</v>
      </c>
      <c r="C4" s="3">
        <f>Data!D4 - Data!$C4</f>
        <v>0.1331272733132127</v>
      </c>
      <c r="D4" s="3">
        <f>Data!E4 - Data!$C4</f>
        <v>7.4222637976578215E-2</v>
      </c>
      <c r="E4" s="3">
        <f>Data!F4 - Data!$C4</f>
        <v>6.7415612103736117E-2</v>
      </c>
      <c r="F4" s="3">
        <f>Data!G4 - Data!$C4</f>
        <v>6.6952959070788437E-2</v>
      </c>
      <c r="G4" s="3">
        <f>Data!H4 - Data!$C4</f>
        <v>9.3088829001289869E-2</v>
      </c>
      <c r="H4" s="3">
        <f>Data!I4 - Data!$C4</f>
        <v>0.1401000572474875</v>
      </c>
      <c r="I4" s="3">
        <f>Data!J4 - Data!$C4</f>
        <v>0.19695524005247408</v>
      </c>
      <c r="J4">
        <v>6.9500000000000006E-2</v>
      </c>
      <c r="L4" t="s">
        <v>131</v>
      </c>
      <c r="M4" s="2">
        <f>_xlfn.STDEV.S(C2:C120)</f>
        <v>7.967080204743715E-2</v>
      </c>
      <c r="N4" s="2">
        <f t="shared" ref="N4:T4" si="1">_xlfn.STDEV.S(D2:D120)</f>
        <v>8.6672329114144617E-2</v>
      </c>
      <c r="O4" s="2">
        <f t="shared" si="1"/>
        <v>7.1831858365782195E-2</v>
      </c>
      <c r="P4" s="2">
        <f t="shared" si="1"/>
        <v>0.10112516105494984</v>
      </c>
      <c r="Q4" s="2">
        <f t="shared" si="1"/>
        <v>5.8978647108401824E-2</v>
      </c>
      <c r="R4" s="2">
        <f t="shared" si="1"/>
        <v>0.13752345642314653</v>
      </c>
      <c r="S4" s="2">
        <f t="shared" si="1"/>
        <v>0.18448779682787658</v>
      </c>
      <c r="T4" s="2">
        <f t="shared" si="1"/>
        <v>4.5594539018623183E-2</v>
      </c>
      <c r="U4" s="2" t="str">
        <f t="shared" ref="U4:U5" ca="1" si="2">_xlfn.FORMULATEXT(T4)</f>
        <v>=STDEV.S(J2:J120)</v>
      </c>
    </row>
    <row r="5" spans="1:21" x14ac:dyDescent="0.55000000000000004">
      <c r="A5" s="1" t="s">
        <v>6</v>
      </c>
      <c r="B5">
        <v>1E-4</v>
      </c>
      <c r="C5" s="3">
        <f>Data!D5 - Data!$C5</f>
        <v>-0.14002145627945639</v>
      </c>
      <c r="D5" s="3">
        <f>Data!E5 - Data!$C5</f>
        <v>0.1109942894178326</v>
      </c>
      <c r="E5" s="3">
        <f>Data!F5 - Data!$C5</f>
        <v>-6.9822898013335757E-2</v>
      </c>
      <c r="F5" s="3">
        <f>Data!G5 - Data!$C5</f>
        <v>3.0399532305401811E-2</v>
      </c>
      <c r="G5" s="3">
        <f>Data!H5 - Data!$C5</f>
        <v>-9.7148571030924238E-2</v>
      </c>
      <c r="H5" s="3">
        <f>Data!I5 - Data!$C5</f>
        <v>-2.9066886847615267E-3</v>
      </c>
      <c r="I5" s="3">
        <f>Data!J5 - Data!$C5</f>
        <v>4.773045939173403E-2</v>
      </c>
      <c r="J5">
        <v>9.1999999999999998E-3</v>
      </c>
      <c r="L5" t="s">
        <v>132</v>
      </c>
      <c r="M5" s="2">
        <f>M4^2</f>
        <v>6.3474366988819156E-3</v>
      </c>
      <c r="N5" s="2">
        <f t="shared" ref="N5:T5" si="3">N4^2</f>
        <v>7.5120926340706004E-3</v>
      </c>
      <c r="O5" s="2">
        <f t="shared" si="3"/>
        <v>5.1598158762817935E-3</v>
      </c>
      <c r="P5" s="2">
        <f t="shared" si="3"/>
        <v>1.0226298198389544E-2</v>
      </c>
      <c r="Q5" s="2">
        <f t="shared" si="3"/>
        <v>3.4784808147373947E-3</v>
      </c>
      <c r="R5" s="2">
        <f t="shared" si="3"/>
        <v>1.8912701066569084E-2</v>
      </c>
      <c r="S5" s="2">
        <f t="shared" si="3"/>
        <v>3.4035747178403866E-2</v>
      </c>
      <c r="T5" s="2">
        <f t="shared" si="3"/>
        <v>2.0788619883207521E-3</v>
      </c>
      <c r="U5" s="2" t="str">
        <f t="shared" ca="1" si="2"/>
        <v>=T4^2</v>
      </c>
    </row>
    <row r="6" spans="1:21" x14ac:dyDescent="0.55000000000000004">
      <c r="A6" s="1" t="s">
        <v>7</v>
      </c>
      <c r="B6">
        <v>1E-4</v>
      </c>
      <c r="C6" s="3">
        <f>Data!D6 - Data!$C6</f>
        <v>6.5187266109095518E-2</v>
      </c>
      <c r="D6" s="3">
        <f>Data!E6 - Data!$C6</f>
        <v>9.5717094405820088E-2</v>
      </c>
      <c r="E6" s="3">
        <f>Data!F6 - Data!$C6</f>
        <v>6.152979861689499E-2</v>
      </c>
      <c r="F6" s="3">
        <f>Data!G6 - Data!$C6</f>
        <v>1.0361014896365971E-2</v>
      </c>
      <c r="G6" s="3">
        <f>Data!H6 - Data!$C6</f>
        <v>6.2662977253728144E-2</v>
      </c>
      <c r="H6" s="3">
        <f>Data!I6 - Data!$C6</f>
        <v>0.31484588629416632</v>
      </c>
      <c r="I6" s="3">
        <f>Data!J6 - Data!$C6</f>
        <v>-7.2911108317215603E-2</v>
      </c>
      <c r="J6">
        <v>1.78E-2</v>
      </c>
    </row>
    <row r="7" spans="1:21" x14ac:dyDescent="0.55000000000000004">
      <c r="A7" s="1" t="s">
        <v>8</v>
      </c>
      <c r="B7">
        <v>2.0000000000000001E-4</v>
      </c>
      <c r="C7" s="3">
        <f>Data!D7 - Data!$C7</f>
        <v>-3.7031028528417692E-2</v>
      </c>
      <c r="D7" s="3">
        <f>Data!E7 - Data!$C7</f>
        <v>-1.0119933525815994E-2</v>
      </c>
      <c r="E7" s="3">
        <f>Data!F7 - Data!$C7</f>
        <v>-5.9489074803036467E-2</v>
      </c>
      <c r="F7" s="3">
        <f>Data!G7 - Data!$C7</f>
        <v>-3.8328015791380586E-2</v>
      </c>
      <c r="G7" s="3">
        <f>Data!H7 - Data!$C7</f>
        <v>-2.7974896579525028E-2</v>
      </c>
      <c r="H7" s="3">
        <f>Data!I7 - Data!$C7</f>
        <v>8.6198977994968781E-3</v>
      </c>
      <c r="I7" s="3">
        <f>Data!J7 - Data!$C7</f>
        <v>-4.9252516041747872E-2</v>
      </c>
      <c r="J7">
        <v>-2.9999999999999997E-4</v>
      </c>
      <c r="L7" t="s">
        <v>133</v>
      </c>
      <c r="M7" s="1" t="s">
        <v>122</v>
      </c>
      <c r="N7" s="1" t="s">
        <v>123</v>
      </c>
      <c r="O7" s="1" t="s">
        <v>124</v>
      </c>
      <c r="P7" s="1" t="s">
        <v>125</v>
      </c>
      <c r="Q7" s="1" t="s">
        <v>126</v>
      </c>
      <c r="R7" s="1" t="s">
        <v>127</v>
      </c>
      <c r="S7" s="1" t="s">
        <v>128</v>
      </c>
      <c r="T7" s="1" t="s">
        <v>1</v>
      </c>
    </row>
    <row r="8" spans="1:21" x14ac:dyDescent="0.55000000000000004">
      <c r="A8" s="1" t="s">
        <v>9</v>
      </c>
      <c r="B8">
        <v>2.0000000000000001E-4</v>
      </c>
      <c r="C8" s="3">
        <f>Data!D8 - Data!$C8</f>
        <v>8.9862983593374607E-2</v>
      </c>
      <c r="D8" s="3">
        <f>Data!E8 - Data!$C8</f>
        <v>6.0153266507274129E-2</v>
      </c>
      <c r="E8" s="3">
        <f>Data!F8 - Data!$C8</f>
        <v>0.11060778781693979</v>
      </c>
      <c r="F8" s="3">
        <f>Data!G8 - Data!$C8</f>
        <v>8.4329193036129152E-2</v>
      </c>
      <c r="G8" s="3">
        <f>Data!H8 - Data!$C8</f>
        <v>0.10748033945775749</v>
      </c>
      <c r="H8" s="3">
        <f>Data!I8 - Data!$C8</f>
        <v>0.2144349945187112</v>
      </c>
      <c r="I8" s="3">
        <f>Data!J8 - Data!$C8</f>
        <v>0.10583918690237</v>
      </c>
      <c r="J8">
        <v>3.9399999999999998E-2</v>
      </c>
      <c r="L8" s="5" t="s">
        <v>134</v>
      </c>
      <c r="M8" s="5">
        <f>Backtest!AM5</f>
        <v>3.4887009309132038E-5</v>
      </c>
      <c r="N8" s="5">
        <f>Backtest!AN5</f>
        <v>-2.3103595991714345E-4</v>
      </c>
      <c r="O8" s="5">
        <f>Backtest!AO5</f>
        <v>1.9005140240824065E-4</v>
      </c>
      <c r="P8" s="5">
        <f>Backtest!AP5</f>
        <v>2.7526730973024596E-5</v>
      </c>
      <c r="Q8" s="5">
        <f>Backtest!AQ5</f>
        <v>8.1343247252729643E-8</v>
      </c>
      <c r="R8" s="5">
        <f>Backtest!AR5</f>
        <v>5.5987900065553975E-4</v>
      </c>
      <c r="S8" s="5">
        <f>Backtest!AS5</f>
        <v>9.0446137885807313E-5</v>
      </c>
      <c r="T8">
        <f t="shared" ref="N8:T8" si="4">INTERCEPT(J2:J120,$J$2:$J$120)</f>
        <v>0</v>
      </c>
      <c r="U8" s="2" t="str">
        <f t="shared" ref="U8:U11" ca="1" si="5">_xlfn.FORMULATEXT(T8)</f>
        <v>=INTERCEPT(J2:J120,$J$2:$J$120)</v>
      </c>
    </row>
    <row r="9" spans="1:21" x14ac:dyDescent="0.55000000000000004">
      <c r="A9" s="1" t="s">
        <v>10</v>
      </c>
      <c r="B9">
        <v>2.0000000000000001E-4</v>
      </c>
      <c r="C9" s="3">
        <f>Data!D9 - Data!$C9</f>
        <v>1.7936143613729281E-2</v>
      </c>
      <c r="D9" s="3">
        <f>Data!E9 - Data!$C9</f>
        <v>1.3439826927226209E-2</v>
      </c>
      <c r="E9" s="3">
        <f>Data!F9 - Data!$C9</f>
        <v>-2.463422008524585E-3</v>
      </c>
      <c r="F9" s="3">
        <f>Data!G9 - Data!$C9</f>
        <v>1.7389102658474022E-2</v>
      </c>
      <c r="G9" s="3">
        <f>Data!H9 - Data!$C9</f>
        <v>1.356120935301617E-2</v>
      </c>
      <c r="H9" s="3">
        <f>Data!I9 - Data!$C9</f>
        <v>7.4055784393178808E-2</v>
      </c>
      <c r="I9" s="3">
        <f>Data!J9 - Data!$C9</f>
        <v>-9.7222904572476093E-2</v>
      </c>
      <c r="J9">
        <v>4.8999999999999998E-3</v>
      </c>
      <c r="L9" t="s">
        <v>135</v>
      </c>
      <c r="M9">
        <f>SLOPE(C2:C120,$J$2:$J$120)</f>
        <v>1.1272304881381239</v>
      </c>
      <c r="N9">
        <f t="shared" ref="N9:T9" si="6">SLOPE(D2:D120,$J$2:$J$120)</f>
        <v>1.248901439643618</v>
      </c>
      <c r="O9">
        <f t="shared" si="6"/>
        <v>0.97991403602861016</v>
      </c>
      <c r="P9">
        <f t="shared" si="6"/>
        <v>1.1413642227244343</v>
      </c>
      <c r="Q9">
        <f t="shared" si="6"/>
        <v>0.88255056819821764</v>
      </c>
      <c r="R9">
        <f t="shared" si="6"/>
        <v>1.8029529840772558</v>
      </c>
      <c r="S9">
        <f t="shared" si="6"/>
        <v>2.0436436690048043</v>
      </c>
      <c r="T9">
        <f t="shared" si="6"/>
        <v>1</v>
      </c>
      <c r="U9" s="2" t="str">
        <f t="shared" ca="1" si="5"/>
        <v>=SLOPE(J2:J120,$J$2:$J$120)</v>
      </c>
    </row>
    <row r="10" spans="1:21" x14ac:dyDescent="0.55000000000000004">
      <c r="A10" s="1" t="s">
        <v>11</v>
      </c>
      <c r="B10">
        <v>2.0000000000000001E-4</v>
      </c>
      <c r="C10" s="3">
        <f>Data!D10 - Data!$C10</f>
        <v>7.1076552604385251E-2</v>
      </c>
      <c r="D10" s="3">
        <f>Data!E10 - Data!$C10</f>
        <v>8.8403182809282804E-2</v>
      </c>
      <c r="E10" s="3">
        <f>Data!F10 - Data!$C10</f>
        <v>1.3149892053658109E-2</v>
      </c>
      <c r="F10" s="3">
        <f>Data!G10 - Data!$C10</f>
        <v>1.6847319742675042E-2</v>
      </c>
      <c r="G10" s="3">
        <f>Data!H10 - Data!$C10</f>
        <v>8.4842111178462295E-3</v>
      </c>
      <c r="H10" s="3">
        <f>Data!I10 - Data!$C10</f>
        <v>0.1189108914545806</v>
      </c>
      <c r="I10" s="3">
        <f>Data!J10 - Data!$C10</f>
        <v>-3.7839705293445852E-2</v>
      </c>
      <c r="J10">
        <v>2.7000000000000001E-3</v>
      </c>
      <c r="L10" t="s">
        <v>136</v>
      </c>
      <c r="M10">
        <f>RSQ(C2:C120,$J$2:$J$120)</f>
        <v>0.41615271566171436</v>
      </c>
      <c r="N10">
        <f t="shared" ref="N10:T10" si="7">RSQ(D2:D120,$J$2:$J$120)</f>
        <v>0.43163937602036168</v>
      </c>
      <c r="O10">
        <f t="shared" si="7"/>
        <v>0.38687209982547438</v>
      </c>
      <c r="P10">
        <f t="shared" si="7"/>
        <v>0.26482300893307925</v>
      </c>
      <c r="Q10">
        <f t="shared" si="7"/>
        <v>0.46549523925671138</v>
      </c>
      <c r="R10">
        <f t="shared" si="7"/>
        <v>0.35730648907051216</v>
      </c>
      <c r="S10">
        <f t="shared" si="7"/>
        <v>0.25509427836264548</v>
      </c>
      <c r="T10">
        <f t="shared" si="7"/>
        <v>1</v>
      </c>
      <c r="U10" s="2" t="str">
        <f t="shared" ca="1" si="5"/>
        <v>=RSQ(J2:J120,$J$2:$J$120)</v>
      </c>
    </row>
    <row r="11" spans="1:21" x14ac:dyDescent="0.55000000000000004">
      <c r="A11" s="1" t="s">
        <v>12</v>
      </c>
      <c r="B11">
        <v>2.0000000000000001E-4</v>
      </c>
      <c r="C11" s="3">
        <f>Data!D11 - Data!$C11</f>
        <v>4.1344799202214016E-3</v>
      </c>
      <c r="D11" s="3">
        <f>Data!E11 - Data!$C11</f>
        <v>-5.6917349489147416E-2</v>
      </c>
      <c r="E11" s="3">
        <f>Data!F11 - Data!$C11</f>
        <v>9.1273990133353463E-3</v>
      </c>
      <c r="F11" s="3">
        <f>Data!G11 - Data!$C11</f>
        <v>2.1005224251586331E-2</v>
      </c>
      <c r="G11" s="3">
        <f>Data!H11 - Data!$C11</f>
        <v>4.0077541725745708E-2</v>
      </c>
      <c r="H11" s="3">
        <f>Data!I11 - Data!$C11</f>
        <v>3.8328762357996635E-2</v>
      </c>
      <c r="I11" s="3">
        <f>Data!J11 - Data!$C11</f>
        <v>-3.1077817158579289E-2</v>
      </c>
      <c r="J11">
        <v>-2.01E-2</v>
      </c>
      <c r="L11" s="5" t="s">
        <v>137</v>
      </c>
      <c r="M11" s="5">
        <f>(1-M10)*M5</f>
        <v>3.7059336791513786E-3</v>
      </c>
      <c r="N11" s="5">
        <f t="shared" ref="N11:T11" si="8">(1-N10)*N5</f>
        <v>4.2695776568932118E-3</v>
      </c>
      <c r="O11" s="5">
        <f t="shared" si="8"/>
        <v>3.1636270735118355E-3</v>
      </c>
      <c r="P11" s="5">
        <f t="shared" si="8"/>
        <v>7.5181391392450982E-3</v>
      </c>
      <c r="Q11" s="5">
        <f t="shared" si="8"/>
        <v>1.8592645556313311E-3</v>
      </c>
      <c r="R11" s="5">
        <f t="shared" si="8"/>
        <v>1.2155070249633153E-2</v>
      </c>
      <c r="S11" s="5">
        <f t="shared" si="8"/>
        <v>2.5353422813395483E-2</v>
      </c>
      <c r="T11">
        <f t="shared" si="8"/>
        <v>0</v>
      </c>
      <c r="U11" s="2" t="str">
        <f t="shared" ca="1" si="5"/>
        <v>=(1-T10)*T5</v>
      </c>
    </row>
    <row r="12" spans="1:21" x14ac:dyDescent="0.55000000000000004">
      <c r="A12" s="1" t="s">
        <v>13</v>
      </c>
      <c r="B12">
        <v>1E-4</v>
      </c>
      <c r="C12" s="3">
        <f>Data!D12 - Data!$C12</f>
        <v>-2.6698878658619869E-2</v>
      </c>
      <c r="D12" s="3">
        <f>Data!E12 - Data!$C12</f>
        <v>-4.9794904402671106E-2</v>
      </c>
      <c r="E12" s="3">
        <f>Data!F12 - Data!$C12</f>
        <v>-3.3877746338339634E-2</v>
      </c>
      <c r="F12" s="3">
        <f>Data!G12 - Data!$C12</f>
        <v>-9.6061518407424953E-2</v>
      </c>
      <c r="G12" s="3">
        <f>Data!H12 - Data!$C12</f>
        <v>5.5744958161767387E-3</v>
      </c>
      <c r="H12" s="3">
        <f>Data!I12 - Data!$C12</f>
        <v>0.29557169934204164</v>
      </c>
      <c r="I12" s="3">
        <f>Data!J12 - Data!$C12</f>
        <v>-4.2228139186963345E-2</v>
      </c>
      <c r="J12">
        <v>4.8599999999999997E-2</v>
      </c>
    </row>
    <row r="13" spans="1:21" x14ac:dyDescent="0.55000000000000004">
      <c r="A13" s="1" t="s">
        <v>14</v>
      </c>
      <c r="B13">
        <v>2.9999999999999997E-4</v>
      </c>
      <c r="C13" s="3">
        <f>Data!D13 - Data!$C13</f>
        <v>5.3035535019044087E-2</v>
      </c>
      <c r="D13" s="3">
        <f>Data!E13 - Data!$C13</f>
        <v>-1.2326204826226591E-3</v>
      </c>
      <c r="E13" s="3">
        <f>Data!F13 - Data!$C13</f>
        <v>1.7878495910033508E-2</v>
      </c>
      <c r="F13" s="3">
        <f>Data!G13 - Data!$C13</f>
        <v>-2.8758059478355781E-2</v>
      </c>
      <c r="G13" s="3">
        <f>Data!H13 - Data!$C13</f>
        <v>3.786440124045317E-2</v>
      </c>
      <c r="H13" s="3">
        <f>Data!I13 - Data!$C13</f>
        <v>0.15913432476491191</v>
      </c>
      <c r="I13" s="3">
        <f>Data!J13 - Data!$C13</f>
        <v>0.12794708724004941</v>
      </c>
      <c r="J13">
        <v>1.8100000000000002E-2</v>
      </c>
      <c r="L13" s="6" t="s">
        <v>138</v>
      </c>
    </row>
    <row r="14" spans="1:21" x14ac:dyDescent="0.55000000000000004">
      <c r="A14" s="1" t="s">
        <v>15</v>
      </c>
      <c r="B14">
        <v>4.0000000000000002E-4</v>
      </c>
      <c r="C14" s="3">
        <f>Data!D14 - Data!$C14</f>
        <v>4.734653859497269E-2</v>
      </c>
      <c r="D14" s="3">
        <f>Data!E14 - Data!$C14</f>
        <v>9.7763683157969308E-2</v>
      </c>
      <c r="E14" s="3">
        <f>Data!F14 - Data!$C14</f>
        <v>3.1952065363421725E-2</v>
      </c>
      <c r="F14" s="3">
        <f>Data!G14 - Data!$C14</f>
        <v>0.13232499976127249</v>
      </c>
      <c r="G14" s="3">
        <f>Data!H14 - Data!$C14</f>
        <v>3.9992747965702471E-2</v>
      </c>
      <c r="H14" s="3">
        <f>Data!I14 - Data!$C14</f>
        <v>2.2458832958854379E-2</v>
      </c>
      <c r="I14" s="3">
        <f>Data!J14 - Data!$C14</f>
        <v>0.1785508297421598</v>
      </c>
      <c r="J14">
        <v>1.9400000000000001E-2</v>
      </c>
      <c r="M14" s="1" t="s">
        <v>122</v>
      </c>
      <c r="N14" s="1" t="s">
        <v>123</v>
      </c>
      <c r="O14" s="1" t="s">
        <v>124</v>
      </c>
      <c r="P14" s="1" t="s">
        <v>125</v>
      </c>
      <c r="Q14" s="1" t="s">
        <v>126</v>
      </c>
      <c r="R14" s="1" t="s">
        <v>127</v>
      </c>
      <c r="S14" s="1" t="s">
        <v>128</v>
      </c>
    </row>
    <row r="15" spans="1:21" x14ac:dyDescent="0.55000000000000004">
      <c r="A15" s="1" t="s">
        <v>16</v>
      </c>
      <c r="B15">
        <v>4.0000000000000002E-4</v>
      </c>
      <c r="C15" s="3">
        <f>Data!D15 - Data!$C15</f>
        <v>0.12848351744542807</v>
      </c>
      <c r="D15" s="3">
        <f>Data!E15 - Data!$C15</f>
        <v>2.5781549535707389E-2</v>
      </c>
      <c r="E15" s="3">
        <f>Data!F15 - Data!$C15</f>
        <v>3.2758015577940745E-2</v>
      </c>
      <c r="F15" s="3">
        <f>Data!G15 - Data!$C15</f>
        <v>3.9655146510478814E-2</v>
      </c>
      <c r="G15" s="3">
        <f>Data!H15 - Data!$C15</f>
        <v>-1.076367048744791E-2</v>
      </c>
      <c r="H15" s="3">
        <f>Data!I15 - Data!$C15</f>
        <v>-7.0925464169060468E-2</v>
      </c>
      <c r="I15" s="3">
        <f>Data!J15 - Data!$C15</f>
        <v>-8.1005611888445451E-3</v>
      </c>
      <c r="J15">
        <v>3.5499999999999997E-2</v>
      </c>
      <c r="L15" t="s">
        <v>139</v>
      </c>
      <c r="M15">
        <f>M8 / M11</f>
        <v>9.4138245121323412E-3</v>
      </c>
      <c r="N15">
        <f t="shared" ref="N15:S15" si="9">N8 / N11</f>
        <v>-5.411213438034955E-2</v>
      </c>
      <c r="O15">
        <f t="shared" si="9"/>
        <v>6.0073895561043804E-2</v>
      </c>
      <c r="P15">
        <f t="shared" si="9"/>
        <v>3.6613755695652866E-3</v>
      </c>
      <c r="Q15">
        <f t="shared" si="9"/>
        <v>4.375022747911674E-5</v>
      </c>
      <c r="R15">
        <f t="shared" si="9"/>
        <v>4.6061354575259422E-2</v>
      </c>
      <c r="S15">
        <f t="shared" si="9"/>
        <v>3.5674133055525778E-3</v>
      </c>
      <c r="T15" s="2" t="str">
        <f t="shared" ref="T15" ca="1" si="10">_xlfn.FORMULATEXT(S15)</f>
        <v>=S8 / S11</v>
      </c>
    </row>
    <row r="16" spans="1:21" x14ac:dyDescent="0.55000000000000004">
      <c r="A16" s="1" t="s">
        <v>17</v>
      </c>
      <c r="B16">
        <v>2.9999999999999997E-4</v>
      </c>
      <c r="C16" s="3">
        <f>Data!D16 - Data!$C16</f>
        <v>5.2936394260228531E-2</v>
      </c>
      <c r="D16" s="3">
        <f>Data!E16 - Data!$C16</f>
        <v>4.8810120630820866E-2</v>
      </c>
      <c r="E16" s="3">
        <f>Data!F16 - Data!$C16</f>
        <v>7.4138813261381501E-3</v>
      </c>
      <c r="F16" s="3">
        <f>Data!G16 - Data!$C16</f>
        <v>4.7730008850338922E-2</v>
      </c>
      <c r="G16" s="3">
        <f>Data!H16 - Data!$C16</f>
        <v>3.532495927252307E-2</v>
      </c>
      <c r="H16" s="3">
        <f>Data!I16 - Data!$C16</f>
        <v>7.4468064310065668E-2</v>
      </c>
      <c r="I16" s="3">
        <f>Data!J16 - Data!$C16</f>
        <v>0.11294450226739401</v>
      </c>
      <c r="J16">
        <v>1.6999999999999999E-3</v>
      </c>
      <c r="L16" t="s">
        <v>140</v>
      </c>
      <c r="M16">
        <f>SUM(M15:S15)</f>
        <v>6.8709479370682988E-2</v>
      </c>
      <c r="N16" s="2" t="str">
        <f t="shared" ref="N16" ca="1" si="11">_xlfn.FORMULATEXT(M16)</f>
        <v>=SUM(M15:S15)</v>
      </c>
    </row>
    <row r="17" spans="1:20" x14ac:dyDescent="0.55000000000000004">
      <c r="A17" s="1" t="s">
        <v>18</v>
      </c>
      <c r="B17">
        <v>5.0000000000000001E-4</v>
      </c>
      <c r="C17" s="3">
        <f>Data!D17 - Data!$C17</f>
        <v>-5.6980903783626592E-4</v>
      </c>
      <c r="D17" s="3">
        <f>Data!E17 - Data!$C17</f>
        <v>4.2870871588667807E-2</v>
      </c>
      <c r="E17" s="3">
        <f>Data!F17 - Data!$C17</f>
        <v>9.1596868989619995E-2</v>
      </c>
      <c r="F17" s="3">
        <f>Data!G17 - Data!$C17</f>
        <v>5.7226335100450887E-2</v>
      </c>
      <c r="G17" s="3">
        <f>Data!H17 - Data!$C17</f>
        <v>3.897733265395148E-2</v>
      </c>
      <c r="H17" s="3">
        <f>Data!I17 - Data!$C17</f>
        <v>-4.3004445474687347E-2</v>
      </c>
      <c r="I17" s="3">
        <f>Data!J17 - Data!$C17</f>
        <v>0.12803035120778761</v>
      </c>
      <c r="J17">
        <v>1.0800000000000001E-2</v>
      </c>
      <c r="L17" t="s">
        <v>141</v>
      </c>
      <c r="M17" s="5">
        <f>M15 / $M$16</f>
        <v>0.13700910847170586</v>
      </c>
      <c r="N17" s="5">
        <f t="shared" ref="N17:S17" si="12">N15 / $M$16</f>
        <v>-0.78754976570872048</v>
      </c>
      <c r="O17" s="5">
        <f t="shared" si="12"/>
        <v>0.87431743205255863</v>
      </c>
      <c r="P17" s="5">
        <f t="shared" si="12"/>
        <v>5.3287779256955409E-2</v>
      </c>
      <c r="Q17" s="5">
        <f t="shared" si="12"/>
        <v>6.3674223527567756E-4</v>
      </c>
      <c r="R17" s="5">
        <f t="shared" si="12"/>
        <v>0.67037845428520182</v>
      </c>
      <c r="S17" s="5">
        <f t="shared" si="12"/>
        <v>5.1920249407023222E-2</v>
      </c>
      <c r="T17" s="2" t="str">
        <f t="shared" ref="T17" ca="1" si="13">_xlfn.FORMULATEXT(S17)</f>
        <v>=S15 / $M$16</v>
      </c>
    </row>
    <row r="18" spans="1:20" x14ac:dyDescent="0.55000000000000004">
      <c r="A18" s="1" t="s">
        <v>19</v>
      </c>
      <c r="B18">
        <v>5.9999999999999995E-4</v>
      </c>
      <c r="C18" s="3">
        <f>Data!D18 - Data!$C18</f>
        <v>6.2817785966622949E-2</v>
      </c>
      <c r="D18" s="3">
        <f>Data!E18 - Data!$C18</f>
        <v>7.4676461314963902E-2</v>
      </c>
      <c r="E18" s="3">
        <f>Data!F18 - Data!$C18</f>
        <v>6.4413824216980428E-2</v>
      </c>
      <c r="F18" s="3">
        <f>Data!G18 - Data!$C18</f>
        <v>7.453297450452135E-3</v>
      </c>
      <c r="G18" s="3">
        <f>Data!H18 - Data!$C18</f>
        <v>1.9557816923483282E-2</v>
      </c>
      <c r="H18" s="3">
        <f>Data!I18 - Data!$C18</f>
        <v>0.3833886316041627</v>
      </c>
      <c r="I18" s="3">
        <f>Data!J18 - Data!$C18</f>
        <v>8.5177034603921273E-2</v>
      </c>
      <c r="J18">
        <v>1.0699999999999999E-2</v>
      </c>
      <c r="M18">
        <f>SUM(M17:S17)</f>
        <v>1</v>
      </c>
      <c r="N18" s="2" t="str">
        <f t="shared" ref="N18" ca="1" si="14">_xlfn.FORMULATEXT(M18)</f>
        <v>=SUM(M17:S17)</v>
      </c>
    </row>
    <row r="19" spans="1:20" x14ac:dyDescent="0.55000000000000004">
      <c r="A19" s="1" t="s">
        <v>20</v>
      </c>
      <c r="B19">
        <v>5.9999999999999995E-4</v>
      </c>
      <c r="C19" s="3">
        <f>Data!D19 - Data!$C19</f>
        <v>-5.3922352710993174E-2</v>
      </c>
      <c r="D19" s="3">
        <f>Data!E19 - Data!$C19</f>
        <v>-2.7363939876424111E-2</v>
      </c>
      <c r="E19" s="3">
        <f>Data!F19 - Data!$C19</f>
        <v>-5.8774142182568566E-2</v>
      </c>
      <c r="F19" s="3">
        <f>Data!G19 - Data!$C19</f>
        <v>-3.769247987365176E-3</v>
      </c>
      <c r="G19" s="3">
        <f>Data!H19 - Data!$C19</f>
        <v>-7.9723749153198346E-3</v>
      </c>
      <c r="H19" s="3">
        <f>Data!I19 - Data!$C19</f>
        <v>1.909575013994292E-3</v>
      </c>
      <c r="I19" s="3">
        <f>Data!J19 - Data!$C19</f>
        <v>5.9808771991791618E-2</v>
      </c>
      <c r="J19">
        <v>7.9000000000000008E-3</v>
      </c>
    </row>
    <row r="20" spans="1:20" x14ac:dyDescent="0.55000000000000004">
      <c r="A20" s="1" t="s">
        <v>21</v>
      </c>
      <c r="B20">
        <v>7.000000000000001E-4</v>
      </c>
      <c r="C20" s="3">
        <f>Data!D20 - Data!$C20</f>
        <v>3.2004119016312428E-2</v>
      </c>
      <c r="D20" s="3">
        <f>Data!E20 - Data!$C20</f>
        <v>1.9733850865833711E-2</v>
      </c>
      <c r="E20" s="3">
        <f>Data!F20 - Data!$C20</f>
        <v>2.3256546975285151E-2</v>
      </c>
      <c r="F20" s="3">
        <f>Data!G20 - Data!$C20</f>
        <v>0.12030940892661379</v>
      </c>
      <c r="G20" s="3">
        <f>Data!H20 - Data!$C20</f>
        <v>5.3993358334581444E-2</v>
      </c>
      <c r="H20" s="3">
        <f>Data!I20 - Data!$C20</f>
        <v>0.1234699649361279</v>
      </c>
      <c r="I20" s="3">
        <f>Data!J20 - Data!$C20</f>
        <v>-0.10617270255162811</v>
      </c>
      <c r="J20">
        <v>1.8800000000000001E-2</v>
      </c>
      <c r="L20" s="6" t="s">
        <v>142</v>
      </c>
    </row>
    <row r="21" spans="1:20" x14ac:dyDescent="0.55000000000000004">
      <c r="A21" s="1" t="s">
        <v>22</v>
      </c>
      <c r="B21">
        <v>8.9999999999999998E-4</v>
      </c>
      <c r="C21" s="3">
        <f>Data!D21 - Data!$C21</f>
        <v>0.10176914393359721</v>
      </c>
      <c r="D21" s="3">
        <f>Data!E21 - Data!$C21</f>
        <v>-8.1688485312847326E-3</v>
      </c>
      <c r="E21" s="3">
        <f>Data!F21 - Data!$C21</f>
        <v>8.5894385656454363E-3</v>
      </c>
      <c r="F21" s="3">
        <f>Data!G21 - Data!$C21</f>
        <v>1.5170866838704401E-2</v>
      </c>
      <c r="G21" s="3">
        <f>Data!H21 - Data!$C21</f>
        <v>2.7572860878267609E-2</v>
      </c>
      <c r="H21" s="3">
        <f>Data!I21 - Data!$C21</f>
        <v>4.1742956059696593E-2</v>
      </c>
      <c r="I21" s="3">
        <f>Data!J21 - Data!$C21</f>
        <v>9.9356622621990798E-2</v>
      </c>
      <c r="J21">
        <v>1.8E-3</v>
      </c>
      <c r="L21" t="s">
        <v>134</v>
      </c>
      <c r="M21">
        <f>SUMPRODUCT(M17:S17,M8:S8)</f>
        <v>7.3439110349885883E-4</v>
      </c>
      <c r="N21" s="2" t="str">
        <f t="shared" ref="N21:N23" ca="1" si="15">_xlfn.FORMULATEXT(M21)</f>
        <v>=SUMPRODUCT(M17:S17,M8:S8)</v>
      </c>
    </row>
    <row r="22" spans="1:20" x14ac:dyDescent="0.55000000000000004">
      <c r="A22" s="1" t="s">
        <v>23</v>
      </c>
      <c r="B22">
        <v>8.9999999999999998E-4</v>
      </c>
      <c r="C22" s="3">
        <f>Data!D22 - Data!$C22</f>
        <v>-5.7453438391239606E-2</v>
      </c>
      <c r="D22" s="3">
        <f>Data!E22 - Data!$C22</f>
        <v>-2.053079206903962E-2</v>
      </c>
      <c r="E22" s="3">
        <f>Data!F22 - Data!$C22</f>
        <v>2.0157529369905787E-2</v>
      </c>
      <c r="F22" s="3">
        <f>Data!G22 - Data!$C22</f>
        <v>-7.2964175987125669E-3</v>
      </c>
      <c r="G22" s="3">
        <f>Data!H22 - Data!$C22</f>
        <v>6.6325626482201098E-4</v>
      </c>
      <c r="H22" s="3">
        <f>Data!I22 - Data!$C22</f>
        <v>5.509304366543278E-2</v>
      </c>
      <c r="I22" s="3">
        <f>Data!J22 - Data!$C22</f>
        <v>-4.2484754245049695E-2</v>
      </c>
      <c r="J22">
        <v>2.4899999999999999E-2</v>
      </c>
      <c r="L22" t="s">
        <v>135</v>
      </c>
      <c r="M22">
        <f>SUMPRODUCT(M17:S17,M9:S9)</f>
        <v>1.4037747772323887</v>
      </c>
      <c r="N22" s="2" t="str">
        <f t="shared" ca="1" si="15"/>
        <v>=SUMPRODUCT(M17:S17,M9:S9)</v>
      </c>
    </row>
    <row r="23" spans="1:20" x14ac:dyDescent="0.55000000000000004">
      <c r="A23" s="1" t="s">
        <v>24</v>
      </c>
      <c r="B23">
        <v>8.9999999999999998E-4</v>
      </c>
      <c r="C23" s="3">
        <f>Data!D23 - Data!$C23</f>
        <v>9.5907759781582627E-2</v>
      </c>
      <c r="D23" s="3">
        <f>Data!E23 - Data!$C23</f>
        <v>0.14881651762490489</v>
      </c>
      <c r="E23" s="3">
        <f>Data!F23 - Data!$C23</f>
        <v>5.9082711504767529E-2</v>
      </c>
      <c r="F23" s="3">
        <f>Data!G23 - Data!$C23</f>
        <v>5.288349109213776E-2</v>
      </c>
      <c r="G23" s="3">
        <f>Data!H23 - Data!$C23</f>
        <v>0.11576019411376841</v>
      </c>
      <c r="H23" s="3">
        <f>Data!I23 - Data!$C23</f>
        <v>0.15594966461777748</v>
      </c>
      <c r="I23" s="3">
        <f>Data!J23 - Data!$C23</f>
        <v>-2.895631023319388E-2</v>
      </c>
      <c r="J23">
        <v>2.2599999999999999E-2</v>
      </c>
      <c r="L23" t="s">
        <v>137</v>
      </c>
      <c r="M23" s="8" cm="1">
        <f t="array" ref="M23">SUMPRODUCT(M17:S17 * M17:S17, M11:S11)</f>
        <v>1.068835203272126E-2</v>
      </c>
      <c r="N23" s="2" t="str">
        <f t="shared" ca="1" si="15"/>
        <v>=SUMPRODUCT(M17:S17 * M17:S17, M11:S11)</v>
      </c>
    </row>
    <row r="24" spans="1:20" x14ac:dyDescent="0.55000000000000004">
      <c r="A24" s="1" t="s">
        <v>25</v>
      </c>
      <c r="B24">
        <v>8.0000000000000004E-4</v>
      </c>
      <c r="C24" s="3">
        <f>Data!D24 - Data!$C24</f>
        <v>1.5822909431671001E-2</v>
      </c>
      <c r="D24" s="3">
        <f>Data!E24 - Data!$C24</f>
        <v>6.3862376788881431E-2</v>
      </c>
      <c r="E24" s="3">
        <f>Data!F24 - Data!$C24</f>
        <v>3.8918571497915905E-3</v>
      </c>
      <c r="F24" s="3">
        <f>Data!G24 - Data!$C24</f>
        <v>-1.6794635515610529E-2</v>
      </c>
      <c r="G24" s="3">
        <f>Data!H24 - Data!$C24</f>
        <v>1.110160349934777E-2</v>
      </c>
      <c r="H24" s="3">
        <f>Data!I24 - Data!$C24</f>
        <v>-3.0295603638337359E-2</v>
      </c>
      <c r="I24" s="3">
        <f>Data!J24 - Data!$C24</f>
        <v>-6.9210061501682824E-2</v>
      </c>
      <c r="J24">
        <v>3.1199999999999999E-2</v>
      </c>
    </row>
    <row r="25" spans="1:20" x14ac:dyDescent="0.55000000000000004">
      <c r="A25" s="1" t="s">
        <v>26</v>
      </c>
      <c r="B25">
        <v>8.9999999999999998E-4</v>
      </c>
      <c r="C25" s="3">
        <f>Data!D25 - Data!$C25</f>
        <v>-1.2605300939044431E-2</v>
      </c>
      <c r="D25" s="3">
        <f>Data!E25 - Data!$C25</f>
        <v>-7.0865684018398423E-3</v>
      </c>
      <c r="E25" s="3">
        <f>Data!F25 - Data!$C25</f>
        <v>2.3566214700439077E-2</v>
      </c>
      <c r="F25" s="3">
        <f>Data!G25 - Data!$C25</f>
        <v>-4.9636989295055323E-3</v>
      </c>
      <c r="G25" s="3">
        <f>Data!H25 - Data!$C25</f>
        <v>2.0480587502293209E-2</v>
      </c>
      <c r="H25" s="3">
        <f>Data!I25 - Data!$C25</f>
        <v>-3.6152422019753085E-2</v>
      </c>
      <c r="I25" s="3">
        <f>Data!J25 - Data!$C25</f>
        <v>7.1945133389347393E-3</v>
      </c>
      <c r="J25">
        <v>1.06E-2</v>
      </c>
      <c r="L25" s="6" t="s">
        <v>143</v>
      </c>
    </row>
    <row r="26" spans="1:20" x14ac:dyDescent="0.55000000000000004">
      <c r="A26" s="1" t="s">
        <v>27</v>
      </c>
      <c r="B26">
        <v>1.1000000000000001E-3</v>
      </c>
      <c r="C26" s="3">
        <f>Data!D26 - Data!$C26</f>
        <v>-1.173667235214727E-2</v>
      </c>
      <c r="D26" s="3">
        <f>Data!E26 - Data!$C26</f>
        <v>0.2395389754181057</v>
      </c>
      <c r="E26" s="3">
        <f>Data!F26 - Data!$C26</f>
        <v>0.1169620647262465</v>
      </c>
      <c r="F26" s="3">
        <f>Data!G26 - Data!$C26</f>
        <v>5.8006807133693765E-2</v>
      </c>
      <c r="G26" s="3">
        <f>Data!H26 - Data!$C26</f>
        <v>0.1096084563239917</v>
      </c>
      <c r="H26" s="3">
        <f>Data!I26 - Data!$C26</f>
        <v>0.26918382341683722</v>
      </c>
      <c r="I26" s="3">
        <f>Data!J26 - Data!$C26</f>
        <v>0.13687978418688171</v>
      </c>
      <c r="J26">
        <v>5.5800000000000002E-2</v>
      </c>
      <c r="L26" t="s">
        <v>144</v>
      </c>
      <c r="M26">
        <f>M21 / M23</f>
        <v>6.8709479370682974E-2</v>
      </c>
      <c r="N26" s="2" t="str">
        <f t="shared" ref="N26:N30" ca="1" si="16">_xlfn.FORMULATEXT(M26)</f>
        <v>=M21 / M23</v>
      </c>
    </row>
    <row r="27" spans="1:20" x14ac:dyDescent="0.55000000000000004">
      <c r="A27" s="1" t="s">
        <v>28</v>
      </c>
      <c r="B27">
        <v>1.1000000000000001E-3</v>
      </c>
      <c r="C27" s="3">
        <f>Data!D27 - Data!$C27</f>
        <v>6.2747597064284441E-2</v>
      </c>
      <c r="D27" s="3">
        <f>Data!E27 - Data!$C27</f>
        <v>4.1329063602001274E-2</v>
      </c>
      <c r="E27" s="3">
        <f>Data!F27 - Data!$C27</f>
        <v>-5.6837915807271044E-2</v>
      </c>
      <c r="F27" s="3">
        <f>Data!G27 - Data!$C27</f>
        <v>-4.6955651937559469E-2</v>
      </c>
      <c r="G27" s="3">
        <f>Data!H27 - Data!$C27</f>
        <v>-1.4151357116066861E-2</v>
      </c>
      <c r="H27" s="3">
        <f>Data!I27 - Data!$C27</f>
        <v>-1.655963703228892E-2</v>
      </c>
      <c r="I27" s="3">
        <f>Data!J27 - Data!$C27</f>
        <v>-3.2851855938356718E-2</v>
      </c>
      <c r="J27">
        <v>-3.6400000000000002E-2</v>
      </c>
      <c r="L27" t="s">
        <v>145</v>
      </c>
      <c r="M27">
        <f>T3 / T5</f>
        <v>5.2464871407292328</v>
      </c>
      <c r="N27" s="2" t="str">
        <f t="shared" ca="1" si="16"/>
        <v>=T3 / T5</v>
      </c>
    </row>
    <row r="28" spans="1:20" x14ac:dyDescent="0.55000000000000004">
      <c r="A28" s="1" t="s">
        <v>29</v>
      </c>
      <c r="B28">
        <v>1.1999999999999999E-3</v>
      </c>
      <c r="C28" s="3">
        <f>Data!D28 - Data!$C28</f>
        <v>-5.5410109403109441E-2</v>
      </c>
      <c r="D28" s="3">
        <f>Data!E28 - Data!$C28</f>
        <v>-4.4249368885689221E-2</v>
      </c>
      <c r="E28" s="3">
        <f>Data!F28 - Data!$C28</f>
        <v>-6.7225239830574851E-2</v>
      </c>
      <c r="F28" s="3">
        <f>Data!G28 - Data!$C28</f>
        <v>-0.105114465390596</v>
      </c>
      <c r="G28" s="3">
        <f>Data!H28 - Data!$C28</f>
        <v>-2.328870861270951E-2</v>
      </c>
      <c r="H28" s="3">
        <f>Data!I28 - Data!$C28</f>
        <v>-4.3621981385804219E-2</v>
      </c>
      <c r="I28" s="3">
        <f>Data!J28 - Data!$C28</f>
        <v>-0.22544645662146762</v>
      </c>
      <c r="J28">
        <v>-2.35E-2</v>
      </c>
      <c r="L28" t="s">
        <v>146</v>
      </c>
      <c r="M28">
        <f>M26 / M27</f>
        <v>1.3096282813176348E-2</v>
      </c>
      <c r="N28" s="2" t="str">
        <f t="shared" ca="1" si="16"/>
        <v>=M26 / M27</v>
      </c>
    </row>
    <row r="29" spans="1:20" x14ac:dyDescent="0.55000000000000004">
      <c r="A29" s="1" t="s">
        <v>30</v>
      </c>
      <c r="B29">
        <v>1.4E-3</v>
      </c>
      <c r="C29" s="3">
        <f>Data!D29 - Data!$C29</f>
        <v>-1.642001852956403E-2</v>
      </c>
      <c r="D29" s="3">
        <f>Data!E29 - Data!$C29</f>
        <v>8.0674796471630186E-2</v>
      </c>
      <c r="E29" s="3">
        <f>Data!F29 - Data!$C29</f>
        <v>-1.541439090315415E-2</v>
      </c>
      <c r="F29" s="3">
        <f>Data!G29 - Data!$C29</f>
        <v>7.5012823334987891E-2</v>
      </c>
      <c r="G29" s="3">
        <f>Data!H29 - Data!$C29</f>
        <v>2.3252173349318801E-2</v>
      </c>
      <c r="H29" s="3">
        <f>Data!I29 - Data!$C29</f>
        <v>-3.0287164551477327E-2</v>
      </c>
      <c r="I29" s="3">
        <f>Data!J29 - Data!$C29</f>
        <v>0.10294740448152741</v>
      </c>
      <c r="J29">
        <v>2.7000000000000001E-3</v>
      </c>
      <c r="L29" s="5" t="s">
        <v>147</v>
      </c>
      <c r="M29" s="5">
        <f xml:space="preserve"> M28 / (1 + (1-M22) * M28)</f>
        <v>1.3165903434805698E-2</v>
      </c>
      <c r="N29" s="2" t="str">
        <f t="shared" ca="1" si="16"/>
        <v>= M28 / (1 + (1-M22) * M28)</v>
      </c>
    </row>
    <row r="30" spans="1:20" x14ac:dyDescent="0.55000000000000004">
      <c r="A30" s="1" t="s">
        <v>31</v>
      </c>
      <c r="B30">
        <v>1.4E-3</v>
      </c>
      <c r="C30" s="3">
        <f>Data!D30 - Data!$C30</f>
        <v>0.12936380400649269</v>
      </c>
      <c r="D30" s="3">
        <f>Data!E30 - Data!$C30</f>
        <v>3.9139410880386263E-2</v>
      </c>
      <c r="E30" s="3">
        <f>Data!F30 - Data!$C30</f>
        <v>6.5107322507360024E-2</v>
      </c>
      <c r="F30" s="3">
        <f>Data!G30 - Data!$C30</f>
        <v>0.1136000205467252</v>
      </c>
      <c r="G30" s="3">
        <f>Data!H30 - Data!$C30</f>
        <v>5.5486099052466223E-2</v>
      </c>
      <c r="H30" s="3">
        <f>Data!I30 - Data!$C30</f>
        <v>0.1199428119196658</v>
      </c>
      <c r="I30" s="3">
        <f>Data!J30 - Data!$C30</f>
        <v>-3.2601019338043533E-2</v>
      </c>
      <c r="J30">
        <v>2.6599999999999999E-2</v>
      </c>
      <c r="L30" s="5" t="s">
        <v>148</v>
      </c>
      <c r="M30" s="5">
        <f>1-M29</f>
        <v>0.98683409656519427</v>
      </c>
      <c r="N30" s="2" t="str">
        <f t="shared" ca="1" si="16"/>
        <v>=1-M29</v>
      </c>
    </row>
    <row r="31" spans="1:20" x14ac:dyDescent="0.55000000000000004">
      <c r="A31" s="1" t="s">
        <v>32</v>
      </c>
      <c r="B31">
        <v>1.4E-3</v>
      </c>
      <c r="C31" s="3">
        <f>Data!D31 - Data!$C31</f>
        <v>-6.9986422351956835E-3</v>
      </c>
      <c r="D31" s="3">
        <f>Data!E31 - Data!$C31</f>
        <v>4.1665192317739859E-2</v>
      </c>
      <c r="E31" s="3">
        <f>Data!F31 - Data!$C31</f>
        <v>2.6858386600539033E-2</v>
      </c>
      <c r="F31" s="3">
        <f>Data!G31 - Data!$C31</f>
        <v>1.184428497397867E-2</v>
      </c>
      <c r="G31" s="3">
        <f>Data!H31 - Data!$C31</f>
        <v>5.9725516607140997E-4</v>
      </c>
      <c r="H31" s="3">
        <f>Data!I31 - Data!$C31</f>
        <v>-6.1447908638359632E-2</v>
      </c>
      <c r="I31" s="3">
        <f>Data!J31 - Data!$C31</f>
        <v>0.20307436127384998</v>
      </c>
      <c r="J31">
        <v>4.8999999999999998E-3</v>
      </c>
    </row>
    <row r="32" spans="1:20" x14ac:dyDescent="0.55000000000000004">
      <c r="A32" s="1" t="s">
        <v>33</v>
      </c>
      <c r="B32">
        <v>1.6000000000000001E-3</v>
      </c>
      <c r="C32" s="3">
        <f>Data!D32 - Data!$C32</f>
        <v>2.638339201818956E-2</v>
      </c>
      <c r="D32" s="3">
        <f>Data!E32 - Data!$C32</f>
        <v>4.4076007550937261E-2</v>
      </c>
      <c r="E32" s="3">
        <f>Data!F32 - Data!$C32</f>
        <v>8.94768702903848E-2</v>
      </c>
      <c r="F32" s="3">
        <f>Data!G32 - Data!$C32</f>
        <v>-0.1134772186768727</v>
      </c>
      <c r="G32" s="3">
        <f>Data!H32 - Data!$C32</f>
        <v>7.4153188966979353E-2</v>
      </c>
      <c r="H32" s="3">
        <f>Data!I32 - Data!$C32</f>
        <v>3.2000728963644191E-2</v>
      </c>
      <c r="I32" s="3">
        <f>Data!J32 - Data!$C32</f>
        <v>-0.13226044791465669</v>
      </c>
      <c r="J32">
        <v>3.2000000000000001E-2</v>
      </c>
      <c r="L32" s="6" t="s">
        <v>149</v>
      </c>
    </row>
    <row r="33" spans="1:20" x14ac:dyDescent="0.55000000000000004">
      <c r="A33" s="1" t="s">
        <v>34</v>
      </c>
      <c r="B33">
        <v>1.6000000000000001E-3</v>
      </c>
      <c r="C33" s="3">
        <f>Data!D33 - Data!$C33</f>
        <v>0.1946270235956169</v>
      </c>
      <c r="D33" s="3">
        <f>Data!E33 - Data!$C33</f>
        <v>0.1307644812853975</v>
      </c>
      <c r="E33" s="3">
        <f>Data!F33 - Data!$C33</f>
        <v>-8.3592284134143967E-4</v>
      </c>
      <c r="F33" s="3">
        <f>Data!G33 - Data!$C33</f>
        <v>1.6652371447858628E-2</v>
      </c>
      <c r="G33" s="3">
        <f>Data!H33 - Data!$C33</f>
        <v>5.7317884890738573E-2</v>
      </c>
      <c r="H33" s="3">
        <f>Data!I33 - Data!$C33</f>
        <v>0.14468758556706052</v>
      </c>
      <c r="I33" s="3">
        <f>Data!J33 - Data!$C33</f>
        <v>1.0206542102351879E-2</v>
      </c>
      <c r="J33">
        <v>3.4500000000000003E-2</v>
      </c>
      <c r="M33" s="1" t="s">
        <v>122</v>
      </c>
      <c r="N33" s="1" t="s">
        <v>123</v>
      </c>
      <c r="O33" s="1" t="s">
        <v>124</v>
      </c>
      <c r="P33" s="1" t="s">
        <v>125</v>
      </c>
      <c r="Q33" s="1" t="s">
        <v>126</v>
      </c>
      <c r="R33" s="1" t="s">
        <v>127</v>
      </c>
      <c r="S33" s="1" t="s">
        <v>128</v>
      </c>
    </row>
    <row r="34" spans="1:20" x14ac:dyDescent="0.55000000000000004">
      <c r="A34" s="1" t="s">
        <v>35</v>
      </c>
      <c r="B34">
        <v>1.5E-3</v>
      </c>
      <c r="C34" s="3">
        <f>Data!D34 - Data!$C34</f>
        <v>-6.3249165486771158E-3</v>
      </c>
      <c r="D34" s="3">
        <f>Data!E34 - Data!$C34</f>
        <v>-6.3243068342539437E-3</v>
      </c>
      <c r="E34" s="3">
        <f>Data!F34 - Data!$C34</f>
        <v>-2.179252917540081E-2</v>
      </c>
      <c r="F34" s="3">
        <f>Data!G34 - Data!$C34</f>
        <v>-6.5632456487646096E-2</v>
      </c>
      <c r="G34" s="3">
        <f>Data!H34 - Data!$C34</f>
        <v>2.0578914998902239E-2</v>
      </c>
      <c r="H34" s="3">
        <f>Data!I34 - Data!$C34</f>
        <v>2.5928114484902306E-4</v>
      </c>
      <c r="I34" s="3">
        <f>Data!J34 - Data!$C34</f>
        <v>-0.1237900020400651</v>
      </c>
      <c r="J34">
        <v>5.9999999999999995E-4</v>
      </c>
      <c r="L34" t="s">
        <v>150</v>
      </c>
      <c r="M34">
        <f>$M$29 * M17</f>
        <v>1.8038486918272986E-3</v>
      </c>
      <c r="N34">
        <f t="shared" ref="N34:S34" si="17">$M$29 * N17</f>
        <v>-1.0368804165424865E-2</v>
      </c>
      <c r="O34">
        <f t="shared" si="17"/>
        <v>1.151117888177128E-2</v>
      </c>
      <c r="P34">
        <f t="shared" si="17"/>
        <v>7.0158175595231708E-4</v>
      </c>
      <c r="Q34">
        <f t="shared" si="17"/>
        <v>8.3832867825019013E-6</v>
      </c>
      <c r="R34">
        <f t="shared" si="17"/>
        <v>8.8261379938932728E-3</v>
      </c>
      <c r="S34">
        <f t="shared" si="17"/>
        <v>6.8357699000389557E-4</v>
      </c>
      <c r="T34" s="2" t="str">
        <f t="shared" ref="T34" ca="1" si="18">_xlfn.FORMULATEXT(S34)</f>
        <v>=$M$29 * S17</v>
      </c>
    </row>
    <row r="35" spans="1:20" x14ac:dyDescent="0.55000000000000004">
      <c r="A35" s="1" t="s">
        <v>36</v>
      </c>
      <c r="B35">
        <v>1.9E-3</v>
      </c>
      <c r="C35" s="3">
        <f>Data!D35 - Data!$C35</f>
        <v>-3.2377677598539253E-2</v>
      </c>
      <c r="D35" s="3">
        <f>Data!E35 - Data!$C35</f>
        <v>-0.20409175018307882</v>
      </c>
      <c r="E35" s="3">
        <f>Data!F35 - Data!$C35</f>
        <v>-9.9682018815842252E-2</v>
      </c>
      <c r="F35" s="3">
        <f>Data!G35 - Data!$C35</f>
        <v>-7.8939992862004468E-2</v>
      </c>
      <c r="G35" s="3">
        <f>Data!H35 - Data!$C35</f>
        <v>-6.8001449202554673E-2</v>
      </c>
      <c r="H35" s="3">
        <f>Data!I35 - Data!$C35</f>
        <v>-0.25166888070298088</v>
      </c>
      <c r="I35" s="3">
        <f>Data!J35 - Data!$C35</f>
        <v>0.27211148990824019</v>
      </c>
      <c r="J35">
        <v>-7.6499999999999999E-2</v>
      </c>
    </row>
    <row r="36" spans="1:20" x14ac:dyDescent="0.55000000000000004">
      <c r="A36" s="1" t="s">
        <v>37</v>
      </c>
      <c r="B36">
        <v>1.8E-3</v>
      </c>
      <c r="C36" s="3">
        <f>Data!D36 - Data!$C36</f>
        <v>-0.18584443532501399</v>
      </c>
      <c r="D36" s="3">
        <f>Data!E36 - Data!$C36</f>
        <v>5.587175245241973E-2</v>
      </c>
      <c r="E36" s="3">
        <f>Data!F36 - Data!$C36</f>
        <v>1.4600831645355E-2</v>
      </c>
      <c r="F36" s="3">
        <f>Data!G36 - Data!$C36</f>
        <v>-7.5454297162866751E-2</v>
      </c>
      <c r="G36" s="3">
        <f>Data!H36 - Data!$C36</f>
        <v>3.6398788717680895E-2</v>
      </c>
      <c r="H36" s="3">
        <f>Data!I36 - Data!$C36</f>
        <v>-0.22662599650321869</v>
      </c>
      <c r="I36" s="3">
        <f>Data!J36 - Data!$C36</f>
        <v>3.7213369505781489E-2</v>
      </c>
      <c r="J36">
        <v>1.7100000000000001E-2</v>
      </c>
    </row>
    <row r="37" spans="1:20" x14ac:dyDescent="0.55000000000000004">
      <c r="A37" s="1" t="s">
        <v>38</v>
      </c>
      <c r="B37">
        <v>1.9E-3</v>
      </c>
      <c r="C37" s="3">
        <f>Data!D37 - Data!$C37</f>
        <v>-0.1155164999491376</v>
      </c>
      <c r="D37" s="3">
        <f>Data!E37 - Data!$C37</f>
        <v>-0.11324970006404429</v>
      </c>
      <c r="E37" s="3">
        <f>Data!F37 - Data!$C37</f>
        <v>-5.5644791097478871E-2</v>
      </c>
      <c r="F37" s="3">
        <f>Data!G37 - Data!$C37</f>
        <v>-6.9605121627521069E-2</v>
      </c>
      <c r="G37" s="3">
        <f>Data!H37 - Data!$C37</f>
        <v>-8.1990259768858306E-2</v>
      </c>
      <c r="H37" s="3">
        <f>Data!I37 - Data!$C37</f>
        <v>-0.18421891443789731</v>
      </c>
      <c r="I37" s="3">
        <f>Data!J37 - Data!$C37</f>
        <v>-5.234512057144701E-2</v>
      </c>
      <c r="J37">
        <v>-9.5500000000000002E-2</v>
      </c>
    </row>
    <row r="38" spans="1:20" x14ac:dyDescent="0.55000000000000004">
      <c r="A38" s="1" t="s">
        <v>39</v>
      </c>
      <c r="B38">
        <v>2.0999999999999999E-3</v>
      </c>
      <c r="C38" s="3">
        <f>Data!D38 - Data!$C38</f>
        <v>5.3053723901549166E-2</v>
      </c>
      <c r="D38" s="3">
        <f>Data!E38 - Data!$C38</f>
        <v>0.14221709005232072</v>
      </c>
      <c r="E38" s="3">
        <f>Data!F38 - Data!$C38</f>
        <v>7.5882919637414434E-2</v>
      </c>
      <c r="F38" s="3">
        <f>Data!G38 - Data!$C38</f>
        <v>0.26946899023491588</v>
      </c>
      <c r="G38" s="3">
        <f>Data!H38 - Data!$C38</f>
        <v>2.605797122020136E-2</v>
      </c>
      <c r="H38" s="3">
        <f>Data!I38 - Data!$C38</f>
        <v>7.4679088809973079E-2</v>
      </c>
      <c r="I38" s="3">
        <f>Data!J38 - Data!$C38</f>
        <v>-7.9563916336398158E-2</v>
      </c>
      <c r="J38">
        <v>8.3699999999999997E-2</v>
      </c>
    </row>
    <row r="39" spans="1:20" x14ac:dyDescent="0.55000000000000004">
      <c r="A39" s="1" t="s">
        <v>40</v>
      </c>
      <c r="B39">
        <v>1.8E-3</v>
      </c>
      <c r="C39" s="3">
        <f>Data!D39 - Data!$C39</f>
        <v>3.8514945583726388E-2</v>
      </c>
      <c r="D39" s="3">
        <f>Data!E39 - Data!$C39</f>
        <v>-4.770598487961817E-2</v>
      </c>
      <c r="E39" s="3">
        <f>Data!F39 - Data!$C39</f>
        <v>1.379937694318014E-3</v>
      </c>
      <c r="F39" s="3">
        <f>Data!G39 - Data!$C39</f>
        <v>-3.323555994124492E-2</v>
      </c>
      <c r="G39" s="3">
        <f>Data!H39 - Data!$C39</f>
        <v>7.0976061784522343E-2</v>
      </c>
      <c r="H39" s="3">
        <f>Data!I39 - Data!$C39</f>
        <v>7.1313087475801701E-2</v>
      </c>
      <c r="I39" s="3">
        <f>Data!J39 - Data!$C39</f>
        <v>4.008646728344558E-2</v>
      </c>
      <c r="J39">
        <v>3.4200000000000001E-2</v>
      </c>
    </row>
    <row r="40" spans="1:20" x14ac:dyDescent="0.55000000000000004">
      <c r="A40" s="1" t="s">
        <v>41</v>
      </c>
      <c r="B40">
        <v>1.9E-3</v>
      </c>
      <c r="C40" s="3">
        <f>Data!D40 - Data!$C40</f>
        <v>9.9830549351664508E-2</v>
      </c>
      <c r="D40" s="3">
        <f>Data!E40 - Data!$C40</f>
        <v>8.4035707313532729E-2</v>
      </c>
      <c r="E40" s="3">
        <f>Data!F40 - Data!$C40</f>
        <v>4.5773194420298161E-2</v>
      </c>
      <c r="F40" s="3">
        <f>Data!G40 - Data!$C40</f>
        <v>3.0555827037525699E-2</v>
      </c>
      <c r="G40" s="3">
        <f>Data!H40 - Data!$C40</f>
        <v>5.534973934449329E-2</v>
      </c>
      <c r="H40" s="3">
        <f>Data!I40 - Data!$C40</f>
        <v>0.16330829816250558</v>
      </c>
      <c r="I40" s="3">
        <f>Data!J40 - Data!$C40</f>
        <v>-0.1270093857440413</v>
      </c>
      <c r="J40">
        <v>1.0999999999999999E-2</v>
      </c>
    </row>
    <row r="41" spans="1:20" x14ac:dyDescent="0.55000000000000004">
      <c r="A41" s="1" t="s">
        <v>42</v>
      </c>
      <c r="B41">
        <v>2.0999999999999999E-3</v>
      </c>
      <c r="C41" s="3">
        <f>Data!D41 - Data!$C41</f>
        <v>5.4336051738057549E-2</v>
      </c>
      <c r="D41" s="3">
        <f>Data!E41 - Data!$C41</f>
        <v>7.9758745469169931E-2</v>
      </c>
      <c r="E41" s="3">
        <f>Data!F41 - Data!$C41</f>
        <v>1.0829101024775181E-2</v>
      </c>
      <c r="F41" s="3">
        <f>Data!G41 - Data!$C41</f>
        <v>0.1581376015298088</v>
      </c>
      <c r="G41" s="3">
        <f>Data!H41 - Data!$C41</f>
        <v>0.10524252920801229</v>
      </c>
      <c r="H41" s="3">
        <f>Data!I41 - Data!$C41</f>
        <v>5.9197649948194899E-3</v>
      </c>
      <c r="I41" s="3">
        <f>Data!J41 - Data!$C41</f>
        <v>-0.1492092382028041</v>
      </c>
      <c r="J41">
        <v>3.9699999999999999E-2</v>
      </c>
    </row>
    <row r="42" spans="1:20" x14ac:dyDescent="0.55000000000000004">
      <c r="A42" s="1" t="s">
        <v>43</v>
      </c>
      <c r="B42">
        <v>2.0999999999999999E-3</v>
      </c>
      <c r="C42" s="3">
        <f>Data!D42 - Data!$C42</f>
        <v>-0.12967255602295918</v>
      </c>
      <c r="D42" s="3">
        <f>Data!E42 - Data!$C42</f>
        <v>-8.0713196747792884E-2</v>
      </c>
      <c r="E42" s="3">
        <f>Data!F42 - Data!$C42</f>
        <v>-7.349366947147197E-2</v>
      </c>
      <c r="F42" s="3">
        <f>Data!G42 - Data!$C42</f>
        <v>-8.4468117746780993E-2</v>
      </c>
      <c r="G42" s="3">
        <f>Data!H42 - Data!$C42</f>
        <v>-5.5086208526127785E-2</v>
      </c>
      <c r="H42" s="3">
        <f>Data!I42 - Data!$C42</f>
        <v>-0.25370246016101938</v>
      </c>
      <c r="I42" s="3">
        <f>Data!J42 - Data!$C42</f>
        <v>-0.22636582233190808</v>
      </c>
      <c r="J42">
        <v>-6.9199999999999998E-2</v>
      </c>
    </row>
    <row r="43" spans="1:20" x14ac:dyDescent="0.55000000000000004">
      <c r="A43" s="1" t="s">
        <v>44</v>
      </c>
      <c r="B43">
        <v>1.8E-3</v>
      </c>
      <c r="C43" s="3">
        <f>Data!D43 - Data!$C43</f>
        <v>0.13307290697135829</v>
      </c>
      <c r="D43" s="3">
        <f>Data!E43 - Data!$C43</f>
        <v>6.4991746550080914E-2</v>
      </c>
      <c r="E43" s="3">
        <f>Data!F43 - Data!$C43</f>
        <v>-2.238649182852568E-2</v>
      </c>
      <c r="F43" s="3">
        <f>Data!G43 - Data!$C43</f>
        <v>8.5707845242849939E-2</v>
      </c>
      <c r="G43" s="3">
        <f>Data!H43 - Data!$C43</f>
        <v>8.5327160931511187E-2</v>
      </c>
      <c r="H43" s="3">
        <f>Data!I43 - Data!$C43</f>
        <v>0.2119718312889747</v>
      </c>
      <c r="I43" s="3">
        <f>Data!J43 - Data!$C43</f>
        <v>0.20504812952665019</v>
      </c>
      <c r="J43">
        <v>6.9199999999999998E-2</v>
      </c>
    </row>
    <row r="44" spans="1:20" x14ac:dyDescent="0.55000000000000004">
      <c r="A44" s="1" t="s">
        <v>45</v>
      </c>
      <c r="B44">
        <v>1.9E-3</v>
      </c>
      <c r="C44" s="3">
        <f>Data!D44 - Data!$C44</f>
        <v>7.4494453012064824E-2</v>
      </c>
      <c r="D44" s="3">
        <f>Data!E44 - Data!$C44</f>
        <v>-1.6079183493694738E-2</v>
      </c>
      <c r="E44" s="3">
        <f>Data!F44 - Data!$C44</f>
        <v>0.12370698028393211</v>
      </c>
      <c r="F44" s="3">
        <f>Data!G44 - Data!$C44</f>
        <v>4.473048398227166E-3</v>
      </c>
      <c r="G44" s="3">
        <f>Data!H44 - Data!$C44</f>
        <v>1.5344110258153529E-2</v>
      </c>
      <c r="H44" s="3">
        <f>Data!I44 - Data!$C44</f>
        <v>2.5439458160995142E-2</v>
      </c>
      <c r="I44" s="3">
        <f>Data!J44 - Data!$C44</f>
        <v>7.9322529743000927E-2</v>
      </c>
      <c r="J44">
        <v>1.23E-2</v>
      </c>
    </row>
    <row r="45" spans="1:20" x14ac:dyDescent="0.55000000000000004">
      <c r="A45" s="1" t="s">
        <v>46</v>
      </c>
      <c r="B45">
        <v>1.6000000000000001E-3</v>
      </c>
      <c r="C45" s="3">
        <f>Data!D45 - Data!$C45</f>
        <v>-2.178394635822762E-2</v>
      </c>
      <c r="D45" s="3">
        <f>Data!E45 - Data!$C45</f>
        <v>-5.0073822697145054E-2</v>
      </c>
      <c r="E45" s="3">
        <f>Data!F45 - Data!$C45</f>
        <v>-2.5090147645226612E-2</v>
      </c>
      <c r="F45" s="3">
        <f>Data!G45 - Data!$C45</f>
        <v>-4.5671407743111576E-2</v>
      </c>
      <c r="G45" s="3">
        <f>Data!H45 - Data!$C45</f>
        <v>1.006771068256733E-2</v>
      </c>
      <c r="H45" s="3">
        <f>Data!I45 - Data!$C45</f>
        <v>-8.7719006185010377E-3</v>
      </c>
      <c r="I45" s="3">
        <f>Data!J45 - Data!$C45</f>
        <v>-6.7822365951633892E-2</v>
      </c>
      <c r="J45">
        <v>-2.5499999999999998E-2</v>
      </c>
    </row>
    <row r="46" spans="1:20" x14ac:dyDescent="0.55000000000000004">
      <c r="A46" s="1" t="s">
        <v>47</v>
      </c>
      <c r="B46">
        <v>1.8E-3</v>
      </c>
      <c r="C46" s="3">
        <f>Data!D46 - Data!$C46</f>
        <v>7.5238263162486635E-2</v>
      </c>
      <c r="D46" s="3">
        <f>Data!E46 - Data!$C46</f>
        <v>-2.4532743159706411E-2</v>
      </c>
      <c r="E46" s="3">
        <f>Data!F46 - Data!$C46</f>
        <v>2.420794889684344E-2</v>
      </c>
      <c r="F46" s="3">
        <f>Data!G46 - Data!$C46</f>
        <v>-4.267899843607012E-2</v>
      </c>
      <c r="G46" s="3">
        <f>Data!H46 - Data!$C46</f>
        <v>1.0044855088462671E-2</v>
      </c>
      <c r="H46" s="3">
        <f>Data!I46 - Data!$C46</f>
        <v>3.8390857133953314E-2</v>
      </c>
      <c r="I46" s="3">
        <f>Data!J46 - Data!$C46</f>
        <v>6.5838889470114098E-2</v>
      </c>
      <c r="J46">
        <v>1.41E-2</v>
      </c>
    </row>
    <row r="47" spans="1:20" x14ac:dyDescent="0.55000000000000004">
      <c r="A47" s="1" t="s">
        <v>48</v>
      </c>
      <c r="B47">
        <v>1.5E-3</v>
      </c>
      <c r="C47" s="3">
        <f>Data!D47 - Data!$C47</f>
        <v>0.1091842968674924</v>
      </c>
      <c r="D47" s="3">
        <f>Data!E47 - Data!$C47</f>
        <v>2.1974701269111888E-2</v>
      </c>
      <c r="E47" s="3">
        <f>Data!F47 - Data!$C47</f>
        <v>3.2224318725567802E-2</v>
      </c>
      <c r="F47" s="3">
        <f>Data!G47 - Data!$C47</f>
        <v>7.4701666756689156E-2</v>
      </c>
      <c r="G47" s="3">
        <f>Data!H47 - Data!$C47</f>
        <v>2.971668001984612E-2</v>
      </c>
      <c r="H47" s="3">
        <f>Data!I47 - Data!$C47</f>
        <v>0.15332270180035301</v>
      </c>
      <c r="I47" s="3">
        <f>Data!J47 - Data!$C47</f>
        <v>0.30592722101642039</v>
      </c>
      <c r="J47">
        <v>2.07E-2</v>
      </c>
    </row>
    <row r="48" spans="1:20" x14ac:dyDescent="0.55000000000000004">
      <c r="A48" s="1" t="s">
        <v>49</v>
      </c>
      <c r="B48">
        <v>1.1999999999999999E-3</v>
      </c>
      <c r="C48" s="3">
        <f>Data!D48 - Data!$C48</f>
        <v>7.3128689490427362E-2</v>
      </c>
      <c r="D48" s="3">
        <f>Data!E48 - Data!$C48</f>
        <v>1.2387301227403931E-2</v>
      </c>
      <c r="E48" s="3">
        <f>Data!F48 - Data!$C48</f>
        <v>3.439208833176486E-2</v>
      </c>
      <c r="F48" s="3">
        <f>Data!G48 - Data!$C48</f>
        <v>5.0926266591238757E-2</v>
      </c>
      <c r="G48" s="3">
        <f>Data!H48 - Data!$C48</f>
        <v>5.4669258983028303E-2</v>
      </c>
      <c r="H48" s="3">
        <f>Data!I48 - Data!$C48</f>
        <v>7.7001401994709701E-2</v>
      </c>
      <c r="I48" s="3">
        <f>Data!J48 - Data!$C48</f>
        <v>4.6494647129001837E-2</v>
      </c>
      <c r="J48">
        <v>3.8699999999999998E-2</v>
      </c>
    </row>
    <row r="49" spans="1:10" x14ac:dyDescent="0.55000000000000004">
      <c r="A49" s="1" t="s">
        <v>50</v>
      </c>
      <c r="B49">
        <v>1.4E-3</v>
      </c>
      <c r="C49" s="3">
        <f>Data!D49 - Data!$C49</f>
        <v>0.1006829242687351</v>
      </c>
      <c r="D49" s="3">
        <f>Data!E49 - Data!$C49</f>
        <v>2.4721694264473081E-2</v>
      </c>
      <c r="E49" s="3">
        <f>Data!F49 - Data!$C49</f>
        <v>2.3167886981476052E-2</v>
      </c>
      <c r="F49" s="3">
        <f>Data!G49 - Data!$C49</f>
        <v>1.6503132139415191E-2</v>
      </c>
      <c r="G49" s="3">
        <f>Data!H49 - Data!$C49</f>
        <v>4.389415953678328E-2</v>
      </c>
      <c r="H49" s="3">
        <f>Data!I49 - Data!$C49</f>
        <v>8.5033457831919915E-2</v>
      </c>
      <c r="I49" s="3">
        <f>Data!J49 - Data!$C49</f>
        <v>0.26649715336284646</v>
      </c>
      <c r="J49">
        <v>2.7699999999999999E-2</v>
      </c>
    </row>
    <row r="50" spans="1:10" x14ac:dyDescent="0.55000000000000004">
      <c r="A50" s="1" t="s">
        <v>51</v>
      </c>
      <c r="B50">
        <v>1.2999999999999999E-3</v>
      </c>
      <c r="C50" s="3">
        <f>Data!D50 - Data!$C50</f>
        <v>5.2709531372736665E-2</v>
      </c>
      <c r="D50" s="3">
        <f>Data!E50 - Data!$C50</f>
        <v>8.5763802786522708E-2</v>
      </c>
      <c r="E50" s="3">
        <f>Data!F50 - Data!$C50</f>
        <v>7.1406252051697899E-2</v>
      </c>
      <c r="F50" s="3">
        <f>Data!G50 - Data!$C50</f>
        <v>-1.7572851366309518E-2</v>
      </c>
      <c r="G50" s="3">
        <f>Data!H50 - Data!$C50</f>
        <v>7.8154626181583614E-2</v>
      </c>
      <c r="H50" s="3">
        <f>Data!I50 - Data!$C50</f>
        <v>3.5021285761825628E-3</v>
      </c>
      <c r="I50" s="3">
        <f>Data!J50 - Data!$C50</f>
        <v>0.5538598573434691</v>
      </c>
      <c r="J50">
        <v>-1.1000000000000001E-3</v>
      </c>
    </row>
    <row r="51" spans="1:10" x14ac:dyDescent="0.55000000000000004">
      <c r="A51" s="1" t="s">
        <v>52</v>
      </c>
      <c r="B51">
        <v>1.1999999999999999E-3</v>
      </c>
      <c r="C51" s="3">
        <f>Data!D51 - Data!$C51</f>
        <v>-0.11799724457035481</v>
      </c>
      <c r="D51" s="3">
        <f>Data!E51 - Data!$C51</f>
        <v>-6.3413720133630586E-2</v>
      </c>
      <c r="E51" s="3">
        <f>Data!F51 - Data!$C51</f>
        <v>-6.7367734760106629E-2</v>
      </c>
      <c r="F51" s="3">
        <f>Data!G51 - Data!$C51</f>
        <v>-4.7953408638978137E-2</v>
      </c>
      <c r="G51" s="3">
        <f>Data!H51 - Data!$C51</f>
        <v>-4.9487666858274243E-2</v>
      </c>
      <c r="H51" s="3">
        <f>Data!I51 - Data!$C51</f>
        <v>0.1410831844280046</v>
      </c>
      <c r="I51" s="3">
        <f>Data!J51 - Data!$C51</f>
        <v>2.557646887053875E-2</v>
      </c>
      <c r="J51">
        <v>-8.1500000000000003E-2</v>
      </c>
    </row>
    <row r="52" spans="1:10" x14ac:dyDescent="0.55000000000000004">
      <c r="A52" s="1" t="s">
        <v>53</v>
      </c>
      <c r="B52">
        <v>1.1999999999999999E-3</v>
      </c>
      <c r="C52" s="3">
        <f>Data!D52 - Data!$C52</f>
        <v>-6.8753819237202723E-2</v>
      </c>
      <c r="D52" s="3">
        <f>Data!E52 - Data!$C52</f>
        <v>3.3820571318223233E-2</v>
      </c>
      <c r="E52" s="3">
        <f>Data!F52 - Data!$C52</f>
        <v>-0.13299723444119221</v>
      </c>
      <c r="F52" s="3">
        <f>Data!G52 - Data!$C52</f>
        <v>-0.1345714933042424</v>
      </c>
      <c r="G52" s="3">
        <f>Data!H52 - Data!$C52</f>
        <v>-2.5082527876901371E-2</v>
      </c>
      <c r="H52" s="3">
        <f>Data!I52 - Data!$C52</f>
        <v>-2.457279023687977E-2</v>
      </c>
      <c r="I52" s="3">
        <f>Data!J52 - Data!$C52</f>
        <v>-0.2167570713684315</v>
      </c>
      <c r="J52">
        <v>-0.13370000000000001</v>
      </c>
    </row>
    <row r="53" spans="1:10" x14ac:dyDescent="0.55000000000000004">
      <c r="A53" s="1" t="s">
        <v>54</v>
      </c>
      <c r="B53">
        <v>0</v>
      </c>
      <c r="C53" s="3">
        <f>Data!D53 - Data!$C53</f>
        <v>0.1553735138072263</v>
      </c>
      <c r="D53" s="3">
        <f>Data!E53 - Data!$C53</f>
        <v>0.26890011766607169</v>
      </c>
      <c r="E53" s="3">
        <f>Data!F53 - Data!$C53</f>
        <v>0.15982834958043579</v>
      </c>
      <c r="F53" s="3">
        <f>Data!G53 - Data!$C53</f>
        <v>0.22727824182505299</v>
      </c>
      <c r="G53" s="3">
        <f>Data!H53 - Data!$C53</f>
        <v>0.1363262372715075</v>
      </c>
      <c r="H53" s="3">
        <f>Data!I53 - Data!$C53</f>
        <v>0.1088011675453255</v>
      </c>
      <c r="I53" s="3">
        <f>Data!J53 - Data!$C53</f>
        <v>0.49213731948802097</v>
      </c>
      <c r="J53">
        <v>0.13600000000000001</v>
      </c>
    </row>
    <row r="54" spans="1:10" x14ac:dyDescent="0.55000000000000004">
      <c r="A54" s="1" t="s">
        <v>55</v>
      </c>
      <c r="B54">
        <v>1E-4</v>
      </c>
      <c r="C54" s="3">
        <f>Data!D54 - Data!$C54</f>
        <v>8.2065051238833883E-2</v>
      </c>
      <c r="D54" s="3">
        <f>Data!E54 - Data!$C54</f>
        <v>-1.288494124009177E-2</v>
      </c>
      <c r="E54" s="3">
        <f>Data!F54 - Data!$C54</f>
        <v>5.9410889420355974E-2</v>
      </c>
      <c r="F54" s="3">
        <f>Data!G54 - Data!$C54</f>
        <v>9.9455416645931591E-2</v>
      </c>
      <c r="G54" s="3">
        <f>Data!H54 - Data!$C54</f>
        <v>2.2443073126972461E-2</v>
      </c>
      <c r="H54" s="3">
        <f>Data!I54 - Data!$C54</f>
        <v>0.2145573940464211</v>
      </c>
      <c r="I54" s="3">
        <f>Data!J54 - Data!$C54</f>
        <v>6.7838868337833688E-2</v>
      </c>
      <c r="J54">
        <v>5.57E-2</v>
      </c>
    </row>
    <row r="55" spans="1:10" x14ac:dyDescent="0.55000000000000004">
      <c r="A55" s="1" t="s">
        <v>56</v>
      </c>
      <c r="B55">
        <v>1E-4</v>
      </c>
      <c r="C55" s="3">
        <f>Data!D55 - Data!$C55</f>
        <v>0.15039201606668212</v>
      </c>
      <c r="D55" s="3">
        <f>Data!E55 - Data!$C55</f>
        <v>0.12946672853391131</v>
      </c>
      <c r="E55" s="3">
        <f>Data!F55 - Data!$C55</f>
        <v>-1.0814419813021349E-2</v>
      </c>
      <c r="F55" s="3">
        <f>Data!G55 - Data!$C55</f>
        <v>8.6965399265992345E-3</v>
      </c>
      <c r="G55" s="3">
        <f>Data!H55 - Data!$C55</f>
        <v>0.1135522796752244</v>
      </c>
      <c r="H55" s="3">
        <f>Data!I55 - Data!$C55</f>
        <v>7.0008457820166944E-2</v>
      </c>
      <c r="I55" s="3">
        <f>Data!J55 - Data!$C55</f>
        <v>0.29308563282708189</v>
      </c>
      <c r="J55">
        <v>2.4500000000000001E-2</v>
      </c>
    </row>
    <row r="56" spans="1:10" x14ac:dyDescent="0.55000000000000004">
      <c r="A56" s="1" t="s">
        <v>57</v>
      </c>
      <c r="B56">
        <v>1E-4</v>
      </c>
      <c r="C56" s="3">
        <f>Data!D56 - Data!$C56</f>
        <v>0.1650317883899981</v>
      </c>
      <c r="D56" s="3">
        <f>Data!E56 - Data!$C56</f>
        <v>0.14701362185002131</v>
      </c>
      <c r="E56" s="3">
        <f>Data!F56 - Data!$C56</f>
        <v>4.895871150248142E-2</v>
      </c>
      <c r="F56" s="3">
        <f>Data!G56 - Data!$C56</f>
        <v>0.1170443611127896</v>
      </c>
      <c r="G56" s="3">
        <f>Data!H56 - Data!$C56</f>
        <v>7.2705925330156405E-3</v>
      </c>
      <c r="H56" s="3">
        <f>Data!I56 - Data!$C56</f>
        <v>0.1180168286200827</v>
      </c>
      <c r="I56" s="3">
        <f>Data!J56 - Data!$C56</f>
        <v>0.32491088439815319</v>
      </c>
      <c r="J56">
        <v>5.8299999999999998E-2</v>
      </c>
    </row>
    <row r="57" spans="1:10" x14ac:dyDescent="0.55000000000000004">
      <c r="A57" s="1" t="s">
        <v>58</v>
      </c>
      <c r="B57">
        <v>1E-4</v>
      </c>
      <c r="C57" s="3">
        <f>Data!D57 - Data!$C57</f>
        <v>0.21427989488964092</v>
      </c>
      <c r="D57" s="3">
        <f>Data!E57 - Data!$C57</f>
        <v>9.0361033692982082E-2</v>
      </c>
      <c r="E57" s="3">
        <f>Data!F57 - Data!$C57</f>
        <v>0.1018719737236036</v>
      </c>
      <c r="F57" s="3">
        <f>Data!G57 - Data!$C57</f>
        <v>0.15573231985765032</v>
      </c>
      <c r="G57" s="3">
        <f>Data!H57 - Data!$C57</f>
        <v>9.9993022020160097E-2</v>
      </c>
      <c r="H57" s="3">
        <f>Data!I57 - Data!$C57</f>
        <v>0.259892055938024</v>
      </c>
      <c r="I57" s="3">
        <f>Data!J57 - Data!$C57</f>
        <v>0.74135212527871164</v>
      </c>
      <c r="J57">
        <v>7.6200000000000004E-2</v>
      </c>
    </row>
    <row r="58" spans="1:10" x14ac:dyDescent="0.55000000000000004">
      <c r="A58" s="1" t="s">
        <v>59</v>
      </c>
      <c r="B58">
        <v>1E-4</v>
      </c>
      <c r="C58" s="3">
        <f>Data!D58 - Data!$C58</f>
        <v>-0.10100833873357501</v>
      </c>
      <c r="D58" s="3">
        <f>Data!E58 - Data!$C58</f>
        <v>-8.7678591852605528E-2</v>
      </c>
      <c r="E58" s="3">
        <f>Data!F58 - Data!$C58</f>
        <v>-0.10081122995256091</v>
      </c>
      <c r="F58" s="3">
        <f>Data!G58 - Data!$C58</f>
        <v>-0.10685301045076311</v>
      </c>
      <c r="G58" s="3">
        <f>Data!H58 - Data!$C58</f>
        <v>-6.5242296633861399E-2</v>
      </c>
      <c r="H58" s="3">
        <f>Data!I58 - Data!$C58</f>
        <v>1.156397405938802E-2</v>
      </c>
      <c r="I58" s="3">
        <f>Data!J58 - Data!$C58</f>
        <v>-0.1391874140992711</v>
      </c>
      <c r="J58">
        <v>-3.6400000000000002E-2</v>
      </c>
    </row>
    <row r="59" spans="1:10" x14ac:dyDescent="0.55000000000000004">
      <c r="A59" s="1" t="s">
        <v>60</v>
      </c>
      <c r="B59">
        <v>1E-4</v>
      </c>
      <c r="C59" s="3">
        <f>Data!D59 - Data!$C59</f>
        <v>-6.0112231607448066E-2</v>
      </c>
      <c r="D59" s="3">
        <f>Data!E59 - Data!$C59</f>
        <v>-3.5854085335205524E-2</v>
      </c>
      <c r="E59" s="3">
        <f>Data!F59 - Data!$C59</f>
        <v>0.1029279705824757</v>
      </c>
      <c r="F59" s="3">
        <f>Data!G59 - Data!$C59</f>
        <v>4.5200562822216173E-3</v>
      </c>
      <c r="G59" s="3">
        <f>Data!H59 - Data!$C59</f>
        <v>-3.7470063392828004E-2</v>
      </c>
      <c r="H59" s="3">
        <f>Data!I59 - Data!$C59</f>
        <v>-7.3471155344132968E-2</v>
      </c>
      <c r="I59" s="3">
        <f>Data!J59 - Data!$C59</f>
        <v>-9.5598911316060256E-2</v>
      </c>
      <c r="J59">
        <v>-2.0799999999999999E-2</v>
      </c>
    </row>
    <row r="60" spans="1:10" x14ac:dyDescent="0.55000000000000004">
      <c r="A60" s="1" t="s">
        <v>61</v>
      </c>
      <c r="B60">
        <v>1E-4</v>
      </c>
      <c r="C60" s="3">
        <f>Data!D60 - Data!$C60</f>
        <v>9.3506750685691017E-2</v>
      </c>
      <c r="D60" s="3">
        <f>Data!E60 - Data!$C60</f>
        <v>4.3339868865324795E-2</v>
      </c>
      <c r="E60" s="3">
        <f>Data!F60 - Data!$C60</f>
        <v>8.6099500870844267E-2</v>
      </c>
      <c r="F60" s="3">
        <f>Data!G60 - Data!$C60</f>
        <v>5.257747446471716E-2</v>
      </c>
      <c r="G60" s="3">
        <f>Data!H60 - Data!$C60</f>
        <v>5.7192487994116567E-2</v>
      </c>
      <c r="H60" s="3">
        <f>Data!I60 - Data!$C60</f>
        <v>6.9111515749428851E-2</v>
      </c>
      <c r="I60" s="3">
        <f>Data!J60 - Data!$C60</f>
        <v>0.46263580214756339</v>
      </c>
      <c r="J60">
        <v>0.1245</v>
      </c>
    </row>
    <row r="61" spans="1:10" x14ac:dyDescent="0.55000000000000004">
      <c r="A61" s="1" t="s">
        <v>62</v>
      </c>
      <c r="B61">
        <v>1E-4</v>
      </c>
      <c r="C61" s="3">
        <f>Data!D61 - Data!$C61</f>
        <v>0.1163968000331628</v>
      </c>
      <c r="D61" s="3">
        <f>Data!E61 - Data!$C61</f>
        <v>2.7958383014484271E-2</v>
      </c>
      <c r="E61" s="3">
        <f>Data!F61 - Data!$C61</f>
        <v>-5.1320938518594319E-3</v>
      </c>
      <c r="F61" s="3">
        <f>Data!G61 - Data!$C61</f>
        <v>-1.3855778729659159E-2</v>
      </c>
      <c r="G61" s="3">
        <f>Data!H61 - Data!$C61</f>
        <v>4.162608767315689E-2</v>
      </c>
      <c r="H61" s="3">
        <f>Data!I61 - Data!$C61</f>
        <v>-2.5955125125776808E-2</v>
      </c>
      <c r="I61" s="3">
        <f>Data!J61 - Data!$C61</f>
        <v>0.2431522802897654</v>
      </c>
      <c r="J61">
        <v>4.6300000000000001E-2</v>
      </c>
    </row>
    <row r="62" spans="1:10" x14ac:dyDescent="0.55000000000000004">
      <c r="A62" s="1" t="s">
        <v>63</v>
      </c>
      <c r="B62">
        <v>0</v>
      </c>
      <c r="C62" s="3">
        <f>Data!D62 - Data!$C62</f>
        <v>-5.5017013901288436E-3</v>
      </c>
      <c r="D62" s="3">
        <f>Data!E62 - Data!$C62</f>
        <v>-1.557601223652838E-2</v>
      </c>
      <c r="E62" s="3">
        <f>Data!F62 - Data!$C62</f>
        <v>4.7868792039067458E-2</v>
      </c>
      <c r="F62" s="3">
        <f>Data!G62 - Data!$C62</f>
        <v>-5.4290582682777977E-2</v>
      </c>
      <c r="G62" s="3">
        <f>Data!H62 - Data!$C62</f>
        <v>4.2891828072384008E-2</v>
      </c>
      <c r="H62" s="3">
        <f>Data!I62 - Data!$C62</f>
        <v>-4.7041267948150223E-3</v>
      </c>
      <c r="I62" s="3">
        <f>Data!J62 - Data!$C62</f>
        <v>0.1245058575743683</v>
      </c>
      <c r="J62">
        <v>-7.000000000000001E-4</v>
      </c>
    </row>
    <row r="63" spans="1:10" x14ac:dyDescent="0.55000000000000004">
      <c r="A63" s="1" t="s">
        <v>64</v>
      </c>
      <c r="B63">
        <v>0</v>
      </c>
      <c r="C63" s="3">
        <f>Data!D63 - Data!$C63</f>
        <v>-8.1085187832174666E-2</v>
      </c>
      <c r="D63" s="3">
        <f>Data!E63 - Data!$C63</f>
        <v>-3.5328413767423683E-2</v>
      </c>
      <c r="E63" s="3">
        <f>Data!F63 - Data!$C63</f>
        <v>0.10955799384749181</v>
      </c>
      <c r="F63" s="3">
        <f>Data!G63 - Data!$C63</f>
        <v>-2.7482570381968112E-3</v>
      </c>
      <c r="G63" s="3">
        <f>Data!H63 - Data!$C63</f>
        <v>1.810567627037019E-3</v>
      </c>
      <c r="H63" s="3">
        <f>Data!I63 - Data!$C63</f>
        <v>5.5793962029943689E-2</v>
      </c>
      <c r="I63" s="3">
        <f>Data!J63 - Data!$C63</f>
        <v>-0.14874045049393911</v>
      </c>
      <c r="J63">
        <v>2.81E-2</v>
      </c>
    </row>
    <row r="64" spans="1:10" x14ac:dyDescent="0.55000000000000004">
      <c r="A64" s="1" t="s">
        <v>65</v>
      </c>
      <c r="B64">
        <v>0</v>
      </c>
      <c r="C64" s="3">
        <f>Data!D64 - Data!$C64</f>
        <v>8.8447695936129112E-3</v>
      </c>
      <c r="D64" s="3">
        <f>Data!E64 - Data!$C64</f>
        <v>3.7178414851712921E-4</v>
      </c>
      <c r="E64" s="3">
        <f>Data!F64 - Data!$C64</f>
        <v>1.559746808042695E-2</v>
      </c>
      <c r="F64" s="3">
        <f>Data!G64 - Data!$C64</f>
        <v>0.14327284144134869</v>
      </c>
      <c r="G64" s="3">
        <f>Data!H64 - Data!$C64</f>
        <v>1.692485841881064E-2</v>
      </c>
      <c r="H64" s="3">
        <f>Data!I64 - Data!$C64</f>
        <v>-2.670544949017695E-2</v>
      </c>
      <c r="I64" s="3">
        <f>Data!J64 - Data!$C64</f>
        <v>-1.12065694608412E-2</v>
      </c>
      <c r="J64">
        <v>3.1600000000000003E-2</v>
      </c>
    </row>
    <row r="65" spans="1:10" x14ac:dyDescent="0.55000000000000004">
      <c r="A65" s="1" t="s">
        <v>66</v>
      </c>
      <c r="B65">
        <v>0</v>
      </c>
      <c r="C65" s="3">
        <f>Data!D65 - Data!$C65</f>
        <v>7.6218116068377473E-2</v>
      </c>
      <c r="D65" s="3">
        <f>Data!E65 - Data!$C65</f>
        <v>0.1206627370956834</v>
      </c>
      <c r="E65" s="3">
        <f>Data!F65 - Data!$C65</f>
        <v>0.165080230447997</v>
      </c>
      <c r="F65" s="3">
        <f>Data!G65 - Data!$C65</f>
        <v>0.10372466796950409</v>
      </c>
      <c r="G65" s="3">
        <f>Data!H65 - Data!$C65</f>
        <v>6.9601926488939592E-2</v>
      </c>
      <c r="H65" s="3">
        <f>Data!I65 - Data!$C65</f>
        <v>0.1248427805659835</v>
      </c>
      <c r="I65" s="3">
        <f>Data!J65 - Data!$C65</f>
        <v>6.2147247719217313E-2</v>
      </c>
      <c r="J65">
        <v>4.9500000000000002E-2</v>
      </c>
    </row>
    <row r="66" spans="1:10" x14ac:dyDescent="0.55000000000000004">
      <c r="A66" s="1" t="s">
        <v>67</v>
      </c>
      <c r="B66">
        <v>0</v>
      </c>
      <c r="C66" s="3">
        <f>Data!D66 - Data!$C66</f>
        <v>-5.2107372290461362E-2</v>
      </c>
      <c r="D66" s="3">
        <f>Data!E66 - Data!$C66</f>
        <v>-7.047025525869377E-2</v>
      </c>
      <c r="E66" s="3">
        <f>Data!F66 - Data!$C66</f>
        <v>5.9754886323792888E-4</v>
      </c>
      <c r="F66" s="3">
        <f>Data!G66 - Data!$C66</f>
        <v>1.1228049345033631E-2</v>
      </c>
      <c r="G66" s="3">
        <f>Data!H66 - Data!$C66</f>
        <v>-9.9136646779348636E-3</v>
      </c>
      <c r="H66" s="3">
        <f>Data!I66 - Data!$C66</f>
        <v>8.2281117491059153E-2</v>
      </c>
      <c r="I66" s="3">
        <f>Data!J66 - Data!$C66</f>
        <v>-0.1187133552411728</v>
      </c>
      <c r="J66">
        <v>3.0000000000000001E-3</v>
      </c>
    </row>
    <row r="67" spans="1:10" x14ac:dyDescent="0.55000000000000004">
      <c r="A67" s="1" t="s">
        <v>68</v>
      </c>
      <c r="B67">
        <v>0</v>
      </c>
      <c r="C67" s="3">
        <f>Data!D67 - Data!$C67</f>
        <v>0.10097626663659411</v>
      </c>
      <c r="D67" s="3">
        <f>Data!E67 - Data!$C67</f>
        <v>6.7354987370939812E-2</v>
      </c>
      <c r="E67" s="3">
        <f>Data!F67 - Data!$C67</f>
        <v>3.9293997665672757E-2</v>
      </c>
      <c r="F67" s="3">
        <f>Data!G67 - Data!$C67</f>
        <v>5.7737221002733152E-2</v>
      </c>
      <c r="G67" s="3">
        <f>Data!H67 - Data!$C67</f>
        <v>8.7494353174218276E-2</v>
      </c>
      <c r="H67" s="3">
        <f>Data!I67 - Data!$C67</f>
        <v>0.23133969974024951</v>
      </c>
      <c r="I67" s="3">
        <f>Data!J67 - Data!$C67</f>
        <v>8.7137347189101044E-2</v>
      </c>
      <c r="J67">
        <v>2.7400000000000001E-2</v>
      </c>
    </row>
    <row r="68" spans="1:10" x14ac:dyDescent="0.55000000000000004">
      <c r="A68" s="1" t="s">
        <v>69</v>
      </c>
      <c r="B68">
        <v>0</v>
      </c>
      <c r="C68" s="3">
        <f>Data!D68 - Data!$C68</f>
        <v>6.498250021410823E-2</v>
      </c>
      <c r="D68" s="3">
        <f>Data!E68 - Data!$C68</f>
        <v>-3.2722282722282732E-2</v>
      </c>
      <c r="E68" s="3">
        <f>Data!F68 - Data!$C68</f>
        <v>7.9039978919400955E-2</v>
      </c>
      <c r="F68" s="3">
        <f>Data!G68 - Data!$C68</f>
        <v>2.4704623815835051E-2</v>
      </c>
      <c r="G68" s="3">
        <f>Data!H68 - Data!$C68</f>
        <v>5.1716437656434078E-2</v>
      </c>
      <c r="H68" s="3">
        <f>Data!I68 - Data!$C68</f>
        <v>-2.49481181539144E-2</v>
      </c>
      <c r="I68" s="3">
        <f>Data!J68 - Data!$C68</f>
        <v>1.103427987887895E-2</v>
      </c>
      <c r="J68">
        <v>1.34E-2</v>
      </c>
    </row>
    <row r="69" spans="1:10" x14ac:dyDescent="0.55000000000000004">
      <c r="A69" s="1" t="s">
        <v>70</v>
      </c>
      <c r="B69">
        <v>0</v>
      </c>
      <c r="C69" s="3">
        <f>Data!D69 - Data!$C69</f>
        <v>4.092944289482725E-2</v>
      </c>
      <c r="D69" s="3">
        <f>Data!E69 - Data!$C69</f>
        <v>4.3034169499993842E-2</v>
      </c>
      <c r="E69" s="3">
        <f>Data!F69 - Data!$C69</f>
        <v>7.5735535457489123E-2</v>
      </c>
      <c r="F69" s="3">
        <f>Data!G69 - Data!$C69</f>
        <v>6.4776764344394833E-2</v>
      </c>
      <c r="G69" s="3">
        <f>Data!H69 - Data!$C69</f>
        <v>5.9562529206817372E-2</v>
      </c>
      <c r="H69" s="3">
        <f>Data!I69 - Data!$C69</f>
        <v>0.1480075892026895</v>
      </c>
      <c r="I69" s="3">
        <f>Data!J69 - Data!$C69</f>
        <v>7.0605383799069443E-2</v>
      </c>
      <c r="J69">
        <v>2.9399999999999999E-2</v>
      </c>
    </row>
    <row r="70" spans="1:10" x14ac:dyDescent="0.55000000000000004">
      <c r="A70" s="1" t="s">
        <v>71</v>
      </c>
      <c r="B70">
        <v>0</v>
      </c>
      <c r="C70" s="3">
        <f>Data!D70 - Data!$C70</f>
        <v>-6.6640337971448194E-2</v>
      </c>
      <c r="D70" s="3">
        <f>Data!E70 - Data!$C70</f>
        <v>-5.3518108762925842E-2</v>
      </c>
      <c r="E70" s="3">
        <f>Data!F70 - Data!$C70</f>
        <v>-8.3846692110816412E-2</v>
      </c>
      <c r="F70" s="3">
        <f>Data!G70 - Data!$C70</f>
        <v>-0.1054089625126607</v>
      </c>
      <c r="G70" s="3">
        <f>Data!H70 - Data!$C70</f>
        <v>-6.4331139627096579E-2</v>
      </c>
      <c r="H70" s="3">
        <f>Data!I70 - Data!$C70</f>
        <v>-7.4395815542271593E-2</v>
      </c>
      <c r="I70" s="3">
        <f>Data!J70 - Data!$C70</f>
        <v>5.404233150359361E-2</v>
      </c>
      <c r="J70">
        <v>-4.3999999999999997E-2</v>
      </c>
    </row>
    <row r="71" spans="1:10" x14ac:dyDescent="0.55000000000000004">
      <c r="A71" s="1" t="s">
        <v>72</v>
      </c>
      <c r="B71">
        <v>0</v>
      </c>
      <c r="C71" s="3">
        <f>Data!D71 - Data!$C71</f>
        <v>5.8657389197681598E-2</v>
      </c>
      <c r="D71" s="3">
        <f>Data!E71 - Data!$C71</f>
        <v>2.6602457596643259E-2</v>
      </c>
      <c r="E71" s="3">
        <f>Data!F71 - Data!$C71</f>
        <v>0.11259465262899</v>
      </c>
      <c r="F71" s="3">
        <f>Data!G71 - Data!$C71</f>
        <v>-4.6612888971950713E-2</v>
      </c>
      <c r="G71" s="3">
        <f>Data!H71 - Data!$C71</f>
        <v>0.1762913193837907</v>
      </c>
      <c r="H71" s="3">
        <f>Data!I71 - Data!$C71</f>
        <v>0.2341668031359487</v>
      </c>
      <c r="I71" s="3">
        <f>Data!J71 - Data!$C71</f>
        <v>0.43652959572908201</v>
      </c>
      <c r="J71">
        <v>6.6299999999999998E-2</v>
      </c>
    </row>
    <row r="72" spans="1:10" x14ac:dyDescent="0.55000000000000004">
      <c r="A72" s="1" t="s">
        <v>73</v>
      </c>
      <c r="B72">
        <v>0</v>
      </c>
      <c r="C72" s="3">
        <f>Data!D72 - Data!$C72</f>
        <v>0.1034713036893469</v>
      </c>
      <c r="D72" s="3">
        <f>Data!E72 - Data!$C72</f>
        <v>3.9923701306487043E-2</v>
      </c>
      <c r="E72" s="3">
        <f>Data!F72 - Data!$C72</f>
        <v>-3.9242312656763263E-2</v>
      </c>
      <c r="F72" s="3">
        <f>Data!G72 - Data!$C72</f>
        <v>2.7503534934114619E-3</v>
      </c>
      <c r="G72" s="3">
        <f>Data!H72 - Data!$C72</f>
        <v>-3.1060542176642998E-3</v>
      </c>
      <c r="H72" s="3">
        <f>Data!I72 - Data!$C72</f>
        <v>0.27805343502890573</v>
      </c>
      <c r="I72" s="3">
        <f>Data!J72 - Data!$C72</f>
        <v>2.7612188873779031E-2</v>
      </c>
      <c r="J72">
        <v>-1.5800000000000002E-2</v>
      </c>
    </row>
    <row r="73" spans="1:10" x14ac:dyDescent="0.55000000000000004">
      <c r="A73" s="1" t="s">
        <v>74</v>
      </c>
      <c r="B73">
        <v>1E-4</v>
      </c>
      <c r="C73" s="3">
        <f>Data!D73 - Data!$C73</f>
        <v>7.5696375110414035E-2</v>
      </c>
      <c r="D73" s="3">
        <f>Data!E73 - Data!$C73</f>
        <v>-4.9351968788284864E-2</v>
      </c>
      <c r="E73" s="3">
        <f>Data!F73 - Data!$C73</f>
        <v>1.5536769881535399E-2</v>
      </c>
      <c r="F73" s="3">
        <f>Data!G73 - Data!$C73</f>
        <v>3.6545715712912305E-2</v>
      </c>
      <c r="G73" s="3">
        <f>Data!H73 - Data!$C73</f>
        <v>1.909397729914785E-2</v>
      </c>
      <c r="H73" s="3">
        <f>Data!I73 - Data!$C73</f>
        <v>-0.10002029908490763</v>
      </c>
      <c r="I73" s="3">
        <f>Data!J73 - Data!$C73</f>
        <v>-7.6954519478508635E-2</v>
      </c>
      <c r="J73">
        <v>3.2300000000000002E-2</v>
      </c>
    </row>
    <row r="74" spans="1:10" x14ac:dyDescent="0.55000000000000004">
      <c r="A74" s="1" t="s">
        <v>75</v>
      </c>
      <c r="B74">
        <v>0</v>
      </c>
      <c r="C74" s="3">
        <f>Data!D74 - Data!$C74</f>
        <v>-1.5712187417288411E-2</v>
      </c>
      <c r="D74" s="3">
        <f>Data!E74 - Data!$C74</f>
        <v>-0.10282991021845669</v>
      </c>
      <c r="E74" s="3">
        <f>Data!F74 - Data!$C74</f>
        <v>-6.2075011183566731E-2</v>
      </c>
      <c r="F74" s="3">
        <f>Data!G74 - Data!$C74</f>
        <v>-6.8648674626055062E-2</v>
      </c>
      <c r="G74" s="3">
        <f>Data!H74 - Data!$C74</f>
        <v>-7.5344971396742455E-2</v>
      </c>
      <c r="H74" s="3">
        <f>Data!I74 - Data!$C74</f>
        <v>-0.16735235720867311</v>
      </c>
      <c r="I74" s="3">
        <f>Data!J74 - Data!$C74</f>
        <v>-0.1136093181791404</v>
      </c>
      <c r="J74">
        <v>-6.1600000000000002E-2</v>
      </c>
    </row>
    <row r="75" spans="1:10" x14ac:dyDescent="0.55000000000000004">
      <c r="A75" s="1" t="s">
        <v>76</v>
      </c>
      <c r="B75">
        <v>0</v>
      </c>
      <c r="C75" s="3">
        <f>Data!D75 - Data!$C75</f>
        <v>-5.5269355234720978E-2</v>
      </c>
      <c r="D75" s="3">
        <f>Data!E75 - Data!$C75</f>
        <v>2.6672518265588471E-2</v>
      </c>
      <c r="E75" s="3">
        <f>Data!F75 - Data!$C75</f>
        <v>-5.9505372986815566E-3</v>
      </c>
      <c r="F75" s="3">
        <f>Data!G75 - Data!$C75</f>
        <v>-0.32634236368391528</v>
      </c>
      <c r="G75" s="3">
        <f>Data!H75 - Data!$C75</f>
        <v>-3.9198658426416011E-2</v>
      </c>
      <c r="H75" s="3">
        <f>Data!I75 - Data!$C75</f>
        <v>-4.1249066565435264E-3</v>
      </c>
      <c r="I75" s="3">
        <f>Data!J75 - Data!$C75</f>
        <v>-7.0768158663262803E-2</v>
      </c>
      <c r="J75">
        <v>-2.2800000000000001E-2</v>
      </c>
    </row>
    <row r="76" spans="1:10" x14ac:dyDescent="0.55000000000000004">
      <c r="A76" s="1" t="s">
        <v>77</v>
      </c>
      <c r="B76">
        <v>0</v>
      </c>
      <c r="C76" s="3">
        <f>Data!D76 - Data!$C76</f>
        <v>5.8820829620773507E-2</v>
      </c>
      <c r="D76" s="3">
        <f>Data!E76 - Data!$C76</f>
        <v>6.1437285030015783E-2</v>
      </c>
      <c r="E76" s="3">
        <f>Data!F76 - Data!$C76</f>
        <v>3.5276335990264363E-2</v>
      </c>
      <c r="F76" s="3">
        <f>Data!G76 - Data!$C76</f>
        <v>5.3689040983681213E-2</v>
      </c>
      <c r="G76" s="3">
        <f>Data!H76 - Data!$C76</f>
        <v>3.3995359609132247E-2</v>
      </c>
      <c r="H76" s="3">
        <f>Data!I76 - Data!$C76</f>
        <v>0.1189668311488581</v>
      </c>
      <c r="I76" s="3">
        <f>Data!J76 - Data!$C76</f>
        <v>0.2380088093327557</v>
      </c>
      <c r="J76">
        <v>3.0800000000000001E-2</v>
      </c>
    </row>
    <row r="77" spans="1:10" x14ac:dyDescent="0.55000000000000004">
      <c r="A77" s="1" t="s">
        <v>78</v>
      </c>
      <c r="B77">
        <v>0</v>
      </c>
      <c r="C77" s="3">
        <f>Data!D77 - Data!$C77</f>
        <v>-9.7130890788297286E-2</v>
      </c>
      <c r="D77" s="3">
        <f>Data!E77 - Data!$C77</f>
        <v>-0.23752509313621051</v>
      </c>
      <c r="E77" s="3">
        <f>Data!F77 - Data!$C77</f>
        <v>-0.17674961013604451</v>
      </c>
      <c r="F77" s="3">
        <f>Data!G77 - Data!$C77</f>
        <v>-9.8443996498772779E-2</v>
      </c>
      <c r="G77" s="3">
        <f>Data!H77 - Data!$C77</f>
        <v>-9.9867217252404994E-2</v>
      </c>
      <c r="H77" s="3">
        <f>Data!I77 - Data!$C77</f>
        <v>-0.32015834637548252</v>
      </c>
      <c r="I77" s="3">
        <f>Data!J77 - Data!$C77</f>
        <v>-0.19194510982164709</v>
      </c>
      <c r="J77">
        <v>-9.4100000000000003E-2</v>
      </c>
    </row>
    <row r="78" spans="1:10" x14ac:dyDescent="0.55000000000000004">
      <c r="A78" s="1" t="s">
        <v>79</v>
      </c>
      <c r="B78">
        <v>2.9999999999999997E-4</v>
      </c>
      <c r="C78" s="3">
        <f>Data!D78 - Data!$C78</f>
        <v>-5.6183256252241784E-2</v>
      </c>
      <c r="D78" s="3">
        <f>Data!E78 - Data!$C78</f>
        <v>-3.306431760316645E-2</v>
      </c>
      <c r="E78" s="3">
        <f>Data!F78 - Data!$C78</f>
        <v>-8.367615935080874E-3</v>
      </c>
      <c r="F78" s="3">
        <f>Data!G78 - Data!$C78</f>
        <v>-3.4369870424810912E-2</v>
      </c>
      <c r="G78" s="3">
        <f>Data!H78 - Data!$C78</f>
        <v>-2.0658654801233221E-2</v>
      </c>
      <c r="H78" s="3">
        <f>Data!I78 - Data!$C78</f>
        <v>6.4395885616139407E-3</v>
      </c>
      <c r="I78" s="3">
        <f>Data!J78 - Data!$C78</f>
        <v>-0.12949748573786141</v>
      </c>
      <c r="J78">
        <v>-3.3999999999999998E-3</v>
      </c>
    </row>
    <row r="79" spans="1:10" x14ac:dyDescent="0.55000000000000004">
      <c r="A79" s="1" t="s">
        <v>80</v>
      </c>
      <c r="B79">
        <v>5.9999999999999995E-4</v>
      </c>
      <c r="C79" s="3">
        <f>Data!D79 - Data!$C79</f>
        <v>-8.0680241167146519E-2</v>
      </c>
      <c r="D79" s="3">
        <f>Data!E79 - Data!$C79</f>
        <v>-0.11705921262241291</v>
      </c>
      <c r="E79" s="3">
        <f>Data!F79 - Data!$C79</f>
        <v>-4.1520134650431764E-2</v>
      </c>
      <c r="F79" s="3">
        <f>Data!G79 - Data!$C79</f>
        <v>-0.16786922576406318</v>
      </c>
      <c r="G79" s="3">
        <f>Data!H79 - Data!$C79</f>
        <v>-5.3720406052589723E-2</v>
      </c>
      <c r="H79" s="3">
        <f>Data!I79 - Data!$C79</f>
        <v>-0.1887426620129419</v>
      </c>
      <c r="I79" s="3">
        <f>Data!J79 - Data!$C79</f>
        <v>-0.1124877412230367</v>
      </c>
      <c r="J79">
        <v>-8.4000000000000005E-2</v>
      </c>
    </row>
    <row r="80" spans="1:10" x14ac:dyDescent="0.55000000000000004">
      <c r="A80" s="1" t="s">
        <v>81</v>
      </c>
      <c r="B80">
        <v>8.0000000000000004E-4</v>
      </c>
      <c r="C80" s="3">
        <f>Data!D80 - Data!$C80</f>
        <v>0.18783385588943941</v>
      </c>
      <c r="D80" s="3">
        <f>Data!E80 - Data!$C80</f>
        <v>0.2697959712975006</v>
      </c>
      <c r="E80" s="3">
        <f>Data!F80 - Data!$C80</f>
        <v>6.5647193971334478E-2</v>
      </c>
      <c r="F80" s="3">
        <f>Data!G80 - Data!$C80</f>
        <v>-1.413324058521645E-2</v>
      </c>
      <c r="G80" s="3">
        <f>Data!H80 - Data!$C80</f>
        <v>9.2296736350573477E-2</v>
      </c>
      <c r="H80" s="3">
        <f>Data!I80 - Data!$C80</f>
        <v>0.19761931878167829</v>
      </c>
      <c r="I80" s="3">
        <f>Data!J80 - Data!$C80</f>
        <v>0.32296526434081946</v>
      </c>
      <c r="J80">
        <v>9.5700000000000007E-2</v>
      </c>
    </row>
    <row r="81" spans="1:10" x14ac:dyDescent="0.55000000000000004">
      <c r="A81" s="1" t="s">
        <v>82</v>
      </c>
      <c r="B81">
        <v>1.9E-3</v>
      </c>
      <c r="C81" s="3">
        <f>Data!D81 - Data!$C81</f>
        <v>-3.4451833265440421E-2</v>
      </c>
      <c r="D81" s="3">
        <f>Data!E81 - Data!$C81</f>
        <v>-6.2515046240520386E-2</v>
      </c>
      <c r="E81" s="3">
        <f>Data!F81 - Data!$C81</f>
        <v>-6.6114681714176102E-2</v>
      </c>
      <c r="F81" s="3">
        <f>Data!G81 - Data!$C81</f>
        <v>2.217284057316805E-2</v>
      </c>
      <c r="G81" s="3">
        <f>Data!H81 - Data!$C81</f>
        <v>-7.0539997291447651E-2</v>
      </c>
      <c r="H81" s="3">
        <f>Data!I81 - Data!$C81</f>
        <v>-0.17086986609290991</v>
      </c>
      <c r="I81" s="3">
        <f>Data!J81 - Data!$C81</f>
        <v>-7.438867234513756E-2</v>
      </c>
      <c r="J81">
        <v>-3.7699999999999997E-2</v>
      </c>
    </row>
    <row r="82" spans="1:10" x14ac:dyDescent="0.55000000000000004">
      <c r="A82" s="1" t="s">
        <v>83</v>
      </c>
      <c r="B82">
        <v>1.9E-3</v>
      </c>
      <c r="C82" s="3">
        <f>Data!D82 - Data!$C82</f>
        <v>-0.12165595520167879</v>
      </c>
      <c r="D82" s="3">
        <f>Data!E82 - Data!$C82</f>
        <v>-0.1105218900978376</v>
      </c>
      <c r="E82" s="3">
        <f>Data!F82 - Data!$C82</f>
        <v>-0.1210021327737467</v>
      </c>
      <c r="F82" s="3">
        <f>Data!G82 - Data!$C82</f>
        <v>-0.16914985877584351</v>
      </c>
      <c r="G82" s="3">
        <f>Data!H82 - Data!$C82</f>
        <v>-0.1092762591207543</v>
      </c>
      <c r="H82" s="3">
        <f>Data!I82 - Data!$C82</f>
        <v>-0.19767319938607722</v>
      </c>
      <c r="I82" s="3">
        <f>Data!J82 - Data!$C82</f>
        <v>-3.9489296114752589E-2</v>
      </c>
      <c r="J82">
        <v>-9.3399999999999997E-2</v>
      </c>
    </row>
    <row r="83" spans="1:10" x14ac:dyDescent="0.55000000000000004">
      <c r="A83" s="1" t="s">
        <v>84</v>
      </c>
      <c r="B83">
        <v>2.3E-3</v>
      </c>
      <c r="C83" s="3">
        <f>Data!D83 - Data!$C83</f>
        <v>0.1072514118142138</v>
      </c>
      <c r="D83" s="3">
        <f>Data!E83 - Data!$C83</f>
        <v>-9.5751305828263217E-2</v>
      </c>
      <c r="E83" s="3">
        <f>Data!F83 - Data!$C83</f>
        <v>-1.779658619103178E-2</v>
      </c>
      <c r="F83" s="3">
        <f>Data!G83 - Data!$C83</f>
        <v>-0.3156843119344081</v>
      </c>
      <c r="G83" s="3">
        <f>Data!H83 - Data!$C83</f>
        <v>-5.6059405927242657E-3</v>
      </c>
      <c r="H83" s="3">
        <f>Data!I83 - Data!$C83</f>
        <v>0.1099014052351481</v>
      </c>
      <c r="I83" s="3">
        <f>Data!J83 - Data!$C83</f>
        <v>-0.14446779156971601</v>
      </c>
      <c r="J83">
        <v>7.85E-2</v>
      </c>
    </row>
    <row r="84" spans="1:10" x14ac:dyDescent="0.55000000000000004">
      <c r="A84" s="1" t="s">
        <v>85</v>
      </c>
      <c r="B84">
        <v>2.8999999999999998E-3</v>
      </c>
      <c r="C84" s="3">
        <f>Data!D84 - Data!$C84</f>
        <v>-3.7528975837585729E-2</v>
      </c>
      <c r="D84" s="3">
        <f>Data!E84 - Data!$C84</f>
        <v>-6.0494703097099131E-2</v>
      </c>
      <c r="E84" s="3">
        <f>Data!F84 - Data!$C84</f>
        <v>6.8830354224212034E-2</v>
      </c>
      <c r="F84" s="3">
        <f>Data!G84 - Data!$C84</f>
        <v>0.2648113341256827</v>
      </c>
      <c r="G84" s="3">
        <f>Data!H84 - Data!$C84</f>
        <v>9.6225370742779051E-2</v>
      </c>
      <c r="H84" s="3">
        <f>Data!I84 - Data!$C84</f>
        <v>0.25093424330566511</v>
      </c>
      <c r="I84" s="3">
        <f>Data!J84 - Data!$C84</f>
        <v>-0.14722626046795267</v>
      </c>
      <c r="J84">
        <v>4.6500000000000007E-2</v>
      </c>
    </row>
    <row r="85" spans="1:10" x14ac:dyDescent="0.55000000000000004">
      <c r="A85" s="1" t="s">
        <v>86</v>
      </c>
      <c r="B85">
        <v>3.3E-3</v>
      </c>
      <c r="C85" s="3">
        <f>Data!D85 - Data!$C85</f>
        <v>-0.1241164898410321</v>
      </c>
      <c r="D85" s="3">
        <f>Data!E85 - Data!$C85</f>
        <v>-0.13319435256479709</v>
      </c>
      <c r="E85" s="3">
        <f>Data!F85 - Data!$C85</f>
        <v>-0.12868185890342398</v>
      </c>
      <c r="F85" s="3">
        <f>Data!G85 - Data!$C85</f>
        <v>1.5667069302017639E-2</v>
      </c>
      <c r="G85" s="3">
        <f>Data!H85 - Data!$C85</f>
        <v>-6.0696505971557985E-2</v>
      </c>
      <c r="H85" s="3">
        <f>Data!I85 - Data!$C85</f>
        <v>-0.1395207180433492</v>
      </c>
      <c r="I85" s="3">
        <f>Data!J85 - Data!$C85</f>
        <v>-0.37063434907078524</v>
      </c>
      <c r="J85">
        <v>-6.3799999999999996E-2</v>
      </c>
    </row>
    <row r="86" spans="1:10" x14ac:dyDescent="0.55000000000000004">
      <c r="A86" s="1" t="s">
        <v>87</v>
      </c>
      <c r="B86">
        <v>3.5000000000000001E-3</v>
      </c>
      <c r="C86" s="3">
        <f>Data!D86 - Data!$C86</f>
        <v>0.1070213300227106</v>
      </c>
      <c r="D86" s="3">
        <f>Data!E86 - Data!$C86</f>
        <v>0.2242380625406902</v>
      </c>
      <c r="E86" s="3">
        <f>Data!F86 - Data!$C86</f>
        <v>0.12204929456915881</v>
      </c>
      <c r="F86" s="3">
        <f>Data!G86 - Data!$C86</f>
        <v>0.23440911879042281</v>
      </c>
      <c r="G86" s="3">
        <f>Data!H86 - Data!$C86</f>
        <v>2.9816597985137309E-2</v>
      </c>
      <c r="H86" s="3">
        <f>Data!I86 - Data!$C86</f>
        <v>0.33336900111146922</v>
      </c>
      <c r="I86" s="3">
        <f>Data!J86 - Data!$C86</f>
        <v>0.40273478479910968</v>
      </c>
      <c r="J86">
        <v>6.6100000000000006E-2</v>
      </c>
    </row>
    <row r="87" spans="1:10" x14ac:dyDescent="0.55000000000000004">
      <c r="A87" s="1" t="s">
        <v>88</v>
      </c>
      <c r="B87">
        <v>3.3999999999999998E-3</v>
      </c>
      <c r="C87" s="3">
        <f>Data!D87 - Data!$C87</f>
        <v>1.8222777399028289E-2</v>
      </c>
      <c r="D87" s="3">
        <f>Data!E87 - Data!$C87</f>
        <v>-8.9698789232144624E-2</v>
      </c>
      <c r="E87" s="3">
        <f>Data!F87 - Data!$C87</f>
        <v>-9.9224636471228186E-2</v>
      </c>
      <c r="F87" s="3">
        <f>Data!G87 - Data!$C87</f>
        <v>0.17093056635503051</v>
      </c>
      <c r="G87" s="3">
        <f>Data!H87 - Data!$C87</f>
        <v>3.0970086499769321E-3</v>
      </c>
      <c r="H87" s="3">
        <f>Data!I87 - Data!$C87</f>
        <v>0.18490887775972351</v>
      </c>
      <c r="I87" s="3">
        <f>Data!J87 - Data!$C87</f>
        <v>0.18416497670132143</v>
      </c>
      <c r="J87">
        <v>-2.5700000000000001E-2</v>
      </c>
    </row>
    <row r="88" spans="1:10" x14ac:dyDescent="0.55000000000000004">
      <c r="A88" s="1" t="s">
        <v>89</v>
      </c>
      <c r="B88">
        <v>3.5999999999999999E-3</v>
      </c>
      <c r="C88" s="3">
        <f>Data!D88 - Data!$C88</f>
        <v>0.11675659374389659</v>
      </c>
      <c r="D88" s="3">
        <f>Data!E88 - Data!$C88</f>
        <v>9.2547694320623194E-2</v>
      </c>
      <c r="E88" s="3">
        <f>Data!F88 - Data!$C88</f>
        <v>0.14811653731784402</v>
      </c>
      <c r="F88" s="3">
        <f>Data!G88 - Data!$C88</f>
        <v>0.20790105512897381</v>
      </c>
      <c r="G88" s="3">
        <f>Data!H88 - Data!$C88</f>
        <v>0.15517672857358572</v>
      </c>
      <c r="H88" s="3">
        <f>Data!I88 - Data!$C88</f>
        <v>0.19285961514659691</v>
      </c>
      <c r="I88" s="3">
        <f>Data!J88 - Data!$C88</f>
        <v>4.9071213984946327E-3</v>
      </c>
      <c r="J88">
        <v>2.4799999999999999E-2</v>
      </c>
    </row>
    <row r="89" spans="1:10" x14ac:dyDescent="0.55000000000000004">
      <c r="A89" s="1" t="s">
        <v>90</v>
      </c>
      <c r="B89">
        <v>3.5000000000000001E-3</v>
      </c>
      <c r="C89" s="3">
        <f>Data!D89 - Data!$C89</f>
        <v>2.5487304460148519E-2</v>
      </c>
      <c r="D89" s="3">
        <f>Data!E89 - Data!$C89</f>
        <v>1.741195675834423E-2</v>
      </c>
      <c r="E89" s="3">
        <f>Data!F89 - Data!$C89</f>
        <v>3.7076984052487653E-2</v>
      </c>
      <c r="F89" s="3">
        <f>Data!G89 - Data!$C89</f>
        <v>0.130405841141263</v>
      </c>
      <c r="G89" s="3">
        <f>Data!H89 - Data!$C89</f>
        <v>6.2264776074376915E-2</v>
      </c>
      <c r="H89" s="3">
        <f>Data!I89 - Data!$C89</f>
        <v>-4.3383633761196437E-3</v>
      </c>
      <c r="I89" s="3">
        <f>Data!J89 - Data!$C89</f>
        <v>-0.2114919394526327</v>
      </c>
      <c r="J89">
        <v>6.1999999999999998E-3</v>
      </c>
    </row>
    <row r="90" spans="1:10" x14ac:dyDescent="0.55000000000000004">
      <c r="A90" s="1" t="s">
        <v>91</v>
      </c>
      <c r="B90">
        <v>3.5999999999999999E-3</v>
      </c>
      <c r="C90" s="3">
        <f>Data!D90 - Data!$C90</f>
        <v>4.1013395668726464E-2</v>
      </c>
      <c r="D90" s="3">
        <f>Data!E90 - Data!$C90</f>
        <v>0.13988037288458841</v>
      </c>
      <c r="E90" s="3">
        <f>Data!F90 - Data!$C90</f>
        <v>0.13639272818549761</v>
      </c>
      <c r="F90" s="3">
        <f>Data!G90 - Data!$C90</f>
        <v>9.7931109356249393E-2</v>
      </c>
      <c r="G90" s="3">
        <f>Data!H90 - Data!$C90</f>
        <v>6.5169220163869654E-2</v>
      </c>
      <c r="H90" s="3">
        <f>Data!I90 - Data!$C90</f>
        <v>0.35983645776629358</v>
      </c>
      <c r="I90" s="3">
        <f>Data!J90 - Data!$C90</f>
        <v>0.23752954601596171</v>
      </c>
      <c r="J90">
        <v>3.3999999999999998E-3</v>
      </c>
    </row>
    <row r="91" spans="1:10" x14ac:dyDescent="0.55000000000000004">
      <c r="A91" s="1" t="s">
        <v>92</v>
      </c>
      <c r="B91">
        <v>4.0000000000000001E-3</v>
      </c>
      <c r="C91" s="3">
        <f>Data!D91 - Data!$C91</f>
        <v>9.1843785686613444E-2</v>
      </c>
      <c r="D91" s="3">
        <f>Data!E91 - Data!$C91</f>
        <v>7.7107966750570078E-2</v>
      </c>
      <c r="E91" s="3">
        <f>Data!F91 - Data!$C91</f>
        <v>-2.3453797348120801E-2</v>
      </c>
      <c r="F91" s="3">
        <f>Data!G91 - Data!$C91</f>
        <v>8.0088997072382151E-2</v>
      </c>
      <c r="G91" s="3">
        <f>Data!H91 - Data!$C91</f>
        <v>3.5265602428521614E-2</v>
      </c>
      <c r="H91" s="3">
        <f>Data!I91 - Data!$C91</f>
        <v>0.1140948603996883</v>
      </c>
      <c r="I91" s="3">
        <f>Data!J91 - Data!$C91</f>
        <v>0.27962672689273188</v>
      </c>
      <c r="J91">
        <v>6.4600000000000005E-2</v>
      </c>
    </row>
    <row r="92" spans="1:10" x14ac:dyDescent="0.55000000000000004">
      <c r="A92" s="1" t="s">
        <v>93</v>
      </c>
      <c r="B92">
        <v>4.5000000000000014E-3</v>
      </c>
      <c r="C92" s="3">
        <f>Data!D92 - Data!$C92</f>
        <v>8.285488856668969E-3</v>
      </c>
      <c r="D92" s="3">
        <f>Data!E92 - Data!$C92</f>
        <v>2.0967873963526569E-2</v>
      </c>
      <c r="E92" s="3">
        <f>Data!F92 - Data!$C92</f>
        <v>9.5855425784025991E-2</v>
      </c>
      <c r="F92" s="3">
        <f>Data!G92 - Data!$C92</f>
        <v>0.1056819258881056</v>
      </c>
      <c r="G92" s="3">
        <f>Data!H92 - Data!$C92</f>
        <v>-1.8066576761671831E-2</v>
      </c>
      <c r="H92" s="3">
        <f>Data!I92 - Data!$C92</f>
        <v>0.1002665403099474</v>
      </c>
      <c r="I92" s="3">
        <f>Data!J92 - Data!$C92</f>
        <v>1.7122049507798109E-2</v>
      </c>
      <c r="J92">
        <v>3.2099999999999997E-2</v>
      </c>
    </row>
    <row r="93" spans="1:10" x14ac:dyDescent="0.55000000000000004">
      <c r="A93" s="1" t="s">
        <v>94</v>
      </c>
      <c r="B93">
        <v>4.5000000000000014E-3</v>
      </c>
      <c r="C93" s="3">
        <f>Data!D93 - Data!$C93</f>
        <v>-4.8175253766274122E-2</v>
      </c>
      <c r="D93" s="3">
        <f>Data!E93 - Data!$C93</f>
        <v>2.7890799433662298E-2</v>
      </c>
      <c r="E93" s="3">
        <f>Data!F93 - Data!$C93</f>
        <v>2.7353463787726347E-2</v>
      </c>
      <c r="F93" s="3">
        <f>Data!G93 - Data!$C93</f>
        <v>-7.5780587877557315E-2</v>
      </c>
      <c r="G93" s="3">
        <f>Data!H93 - Data!$C93</f>
        <v>-2.8791483699348419E-2</v>
      </c>
      <c r="H93" s="3">
        <f>Data!I93 - Data!$C93</f>
        <v>5.1696557404115218E-2</v>
      </c>
      <c r="I93" s="3">
        <f>Data!J93 - Data!$C93</f>
        <v>-3.9462443852926792E-2</v>
      </c>
      <c r="J93">
        <v>-2.3599999999999999E-2</v>
      </c>
    </row>
    <row r="94" spans="1:10" x14ac:dyDescent="0.55000000000000004">
      <c r="A94" s="1" t="s">
        <v>95</v>
      </c>
      <c r="B94">
        <v>4.3E-3</v>
      </c>
      <c r="C94" s="3">
        <f>Data!D94 - Data!$C94</f>
        <v>-9.1747656845971554E-2</v>
      </c>
      <c r="D94" s="3">
        <f>Data!E94 - Data!$C94</f>
        <v>-8.3207268992859046E-2</v>
      </c>
      <c r="E94" s="3">
        <f>Data!F94 - Data!$C94</f>
        <v>-4.4343714374200961E-2</v>
      </c>
      <c r="F94" s="3">
        <f>Data!G94 - Data!$C94</f>
        <v>1.029993731088627E-2</v>
      </c>
      <c r="G94" s="3">
        <f>Data!H94 - Data!$C94</f>
        <v>-3.8903117690164551E-2</v>
      </c>
      <c r="H94" s="3">
        <f>Data!I94 - Data!$C94</f>
        <v>-0.1229507891388725</v>
      </c>
      <c r="I94" s="3">
        <f>Data!J94 - Data!$C94</f>
        <v>-3.4755617484936642E-2</v>
      </c>
      <c r="J94">
        <v>-5.2300000000000013E-2</v>
      </c>
    </row>
    <row r="95" spans="1:10" x14ac:dyDescent="0.55000000000000004">
      <c r="A95" s="1" t="s">
        <v>96</v>
      </c>
      <c r="B95">
        <v>4.6999999999999993E-3</v>
      </c>
      <c r="C95" s="3">
        <f>Data!D95 - Data!$C95</f>
        <v>-7.2698702928278465E-3</v>
      </c>
      <c r="D95" s="3">
        <f>Data!E95 - Data!$C95</f>
        <v>4.226344762680638E-2</v>
      </c>
      <c r="E95" s="3">
        <f>Data!F95 - Data!$C95</f>
        <v>-5.4377634343508799E-2</v>
      </c>
      <c r="F95" s="3">
        <f>Data!G95 - Data!$C95</f>
        <v>-1.1691518850212752E-3</v>
      </c>
      <c r="G95" s="3">
        <f>Data!H95 - Data!$C95</f>
        <v>6.6115551273412329E-2</v>
      </c>
      <c r="H95" s="3">
        <f>Data!I95 - Data!$C95</f>
        <v>-6.7129841353589417E-2</v>
      </c>
      <c r="I95" s="3">
        <f>Data!J95 - Data!$C95</f>
        <v>-0.2020463537763216</v>
      </c>
      <c r="J95">
        <v>-3.15E-2</v>
      </c>
    </row>
    <row r="96" spans="1:10" x14ac:dyDescent="0.55000000000000004">
      <c r="A96" s="1" t="s">
        <v>97</v>
      </c>
      <c r="B96">
        <v>4.4000000000000003E-3</v>
      </c>
      <c r="C96" s="3">
        <f>Data!D96 - Data!$C96</f>
        <v>0.10791472737788729</v>
      </c>
      <c r="D96" s="3">
        <f>Data!E96 - Data!$C96</f>
        <v>9.32782655173829E-2</v>
      </c>
      <c r="E96" s="3">
        <f>Data!F96 - Data!$C96</f>
        <v>6.4394904282923451E-2</v>
      </c>
      <c r="F96" s="3">
        <f>Data!G96 - Data!$C96</f>
        <v>8.1502899913439467E-2</v>
      </c>
      <c r="G96" s="3">
        <f>Data!H96 - Data!$C96</f>
        <v>0.11627061741352369</v>
      </c>
      <c r="H96" s="3">
        <f>Data!I96 - Data!$C96</f>
        <v>0.14248569802274402</v>
      </c>
      <c r="I96" s="3">
        <f>Data!J96 - Data!$C96</f>
        <v>0.19097943740621851</v>
      </c>
      <c r="J96">
        <v>8.8800000000000004E-2</v>
      </c>
    </row>
    <row r="97" spans="1:10" x14ac:dyDescent="0.55000000000000004">
      <c r="A97" s="1" t="s">
        <v>98</v>
      </c>
      <c r="B97">
        <v>4.3E-3</v>
      </c>
      <c r="C97" s="3">
        <f>Data!D97 - Data!$C97</f>
        <v>1.061780028235512E-2</v>
      </c>
      <c r="D97" s="3">
        <f>Data!E97 - Data!$C97</f>
        <v>3.5743851394076182E-2</v>
      </c>
      <c r="E97" s="3">
        <f>Data!F97 - Data!$C97</f>
        <v>4.8044521093767861E-2</v>
      </c>
      <c r="F97" s="3">
        <f>Data!G97 - Data!$C97</f>
        <v>7.7650378773148149E-2</v>
      </c>
      <c r="G97" s="3">
        <f>Data!H97 - Data!$C97</f>
        <v>-9.8599904639436204E-3</v>
      </c>
      <c r="H97" s="3">
        <f>Data!I97 - Data!$C97</f>
        <v>5.454111995759911E-2</v>
      </c>
      <c r="I97" s="3">
        <f>Data!J97 - Data!$C97</f>
        <v>3.068831153123483E-2</v>
      </c>
      <c r="J97">
        <v>4.8499999999999988E-2</v>
      </c>
    </row>
    <row r="98" spans="1:10" x14ac:dyDescent="0.55000000000000004">
      <c r="A98" s="1" t="s">
        <v>99</v>
      </c>
      <c r="B98">
        <v>4.6999999999999993E-3</v>
      </c>
      <c r="C98" s="3">
        <f>Data!D98 - Data!$C98</f>
        <v>-4.6927225281402099E-2</v>
      </c>
      <c r="D98" s="3">
        <f>Data!E98 - Data!$C98</f>
        <v>1.6755801332457722E-2</v>
      </c>
      <c r="E98" s="3">
        <f>Data!F98 - Data!$C98</f>
        <v>1.4735101718818359E-3</v>
      </c>
      <c r="F98" s="3">
        <f>Data!G98 - Data!$C98</f>
        <v>9.7515086788589597E-2</v>
      </c>
      <c r="G98" s="3">
        <f>Data!H98 - Data!$C98</f>
        <v>5.2581067616886454E-2</v>
      </c>
      <c r="H98" s="3">
        <f>Data!I98 - Data!$C98</f>
        <v>0.2378268196171186</v>
      </c>
      <c r="I98" s="3">
        <f>Data!J98 - Data!$C98</f>
        <v>-0.2509572581033917</v>
      </c>
      <c r="J98">
        <v>7.3000000000000001E-3</v>
      </c>
    </row>
    <row r="99" spans="1:10" x14ac:dyDescent="0.55000000000000004">
      <c r="A99" s="1" t="s">
        <v>100</v>
      </c>
      <c r="B99">
        <v>4.1999999999999997E-3</v>
      </c>
      <c r="C99" s="3">
        <f>Data!D99 - Data!$C99</f>
        <v>-2.3993931484120559E-2</v>
      </c>
      <c r="D99" s="3">
        <f>Data!E99 - Data!$C99</f>
        <v>0.13471751277407448</v>
      </c>
      <c r="E99" s="3">
        <f>Data!F99 - Data!$C99</f>
        <v>-1.8445606974806371E-2</v>
      </c>
      <c r="F99" s="3">
        <f>Data!G99 - Data!$C99</f>
        <v>0.25209242275250593</v>
      </c>
      <c r="G99" s="3">
        <f>Data!H99 - Data!$C99</f>
        <v>3.6194610002218998E-2</v>
      </c>
      <c r="H99" s="3">
        <f>Data!I99 - Data!$C99</f>
        <v>0.28160962451877963</v>
      </c>
      <c r="I99" s="3">
        <f>Data!J99 - Data!$C99</f>
        <v>7.3700646696002389E-2</v>
      </c>
      <c r="J99">
        <v>5.0700000000000002E-2</v>
      </c>
    </row>
    <row r="100" spans="1:10" x14ac:dyDescent="0.55000000000000004">
      <c r="A100" s="1" t="s">
        <v>101</v>
      </c>
      <c r="B100">
        <v>4.3E-3</v>
      </c>
      <c r="C100" s="3">
        <f>Data!D100 - Data!$C100</f>
        <v>-5.4375751643787641E-2</v>
      </c>
      <c r="D100" s="3">
        <f>Data!E100 - Data!$C100</f>
        <v>1.6179805886374209E-2</v>
      </c>
      <c r="E100" s="3">
        <f>Data!F100 - Data!$C100</f>
        <v>8.4983092402061561E-2</v>
      </c>
      <c r="F100" s="3">
        <f>Data!G100 - Data!$C100</f>
        <v>-1.2532152519535463E-2</v>
      </c>
      <c r="G100" s="3">
        <f>Data!H100 - Data!$C100</f>
        <v>1.4697010271885269E-2</v>
      </c>
      <c r="H100" s="3">
        <f>Data!I100 - Data!$C100</f>
        <v>0.13782750091763529</v>
      </c>
      <c r="I100" s="3">
        <f>Data!J100 - Data!$C100</f>
        <v>-0.13353524353897481</v>
      </c>
      <c r="J100">
        <v>2.8400000000000002E-2</v>
      </c>
    </row>
    <row r="101" spans="1:10" x14ac:dyDescent="0.55000000000000004">
      <c r="A101" s="1" t="s">
        <v>102</v>
      </c>
      <c r="B101">
        <v>4.6999999999999993E-3</v>
      </c>
      <c r="C101" s="3">
        <f>Data!D101 - Data!$C101</f>
        <v>-1.1406170682706735E-2</v>
      </c>
      <c r="D101" s="3">
        <f>Data!E101 - Data!$C101</f>
        <v>-3.452594931354909E-2</v>
      </c>
      <c r="E101" s="3">
        <f>Data!F101 - Data!$C101</f>
        <v>7.6608314116790741E-2</v>
      </c>
      <c r="F101" s="3">
        <f>Data!G101 - Data!$C101</f>
        <v>-0.11881078378801099</v>
      </c>
      <c r="G101" s="3">
        <f>Data!H101 - Data!$C101</f>
        <v>-7.9310073494498437E-2</v>
      </c>
      <c r="H101" s="3">
        <f>Data!I101 - Data!$C101</f>
        <v>-4.8415363634735378E-2</v>
      </c>
      <c r="I101" s="3">
        <f>Data!J101 - Data!$C101</f>
        <v>3.7907689739043279E-2</v>
      </c>
      <c r="J101">
        <v>-4.6500000000000007E-2</v>
      </c>
    </row>
    <row r="102" spans="1:10" x14ac:dyDescent="0.55000000000000004">
      <c r="A102" s="1" t="s">
        <v>103</v>
      </c>
      <c r="B102">
        <v>4.4000000000000003E-3</v>
      </c>
      <c r="C102" s="3">
        <f>Data!D102 - Data!$C102</f>
        <v>0.12429143062064409</v>
      </c>
      <c r="D102" s="3">
        <f>Data!E102 - Data!$C102</f>
        <v>3.828585379464359E-3</v>
      </c>
      <c r="E102" s="3">
        <f>Data!F102 - Data!$C102</f>
        <v>5.2208496942394121E-2</v>
      </c>
      <c r="F102" s="3">
        <f>Data!G102 - Data!$C102</f>
        <v>8.0821928619404917E-2</v>
      </c>
      <c r="G102" s="3">
        <f>Data!H102 - Data!$C102</f>
        <v>6.1867644452551843E-2</v>
      </c>
      <c r="H102" s="3">
        <f>Data!I102 - Data!$C102</f>
        <v>0.26447098622338561</v>
      </c>
      <c r="I102" s="3">
        <f>Data!J102 - Data!$C102</f>
        <v>-3.277187354253501E-2</v>
      </c>
      <c r="J102">
        <v>4.3299999999999998E-2</v>
      </c>
    </row>
    <row r="103" spans="1:10" x14ac:dyDescent="0.55000000000000004">
      <c r="A103" s="1" t="s">
        <v>104</v>
      </c>
      <c r="B103">
        <v>4.0999999999999986E-3</v>
      </c>
      <c r="C103" s="3">
        <f>Data!D103 - Data!$C103</f>
        <v>9.2938468189164514E-2</v>
      </c>
      <c r="D103" s="3">
        <f>Data!E103 - Data!$C103</f>
        <v>9.1173165529320199E-2</v>
      </c>
      <c r="E103" s="3">
        <f>Data!F103 - Data!$C103</f>
        <v>5.0280200097686738E-2</v>
      </c>
      <c r="F103" s="3">
        <f>Data!G103 - Data!$C103</f>
        <v>7.5993435370832696E-2</v>
      </c>
      <c r="G103" s="3">
        <f>Data!H103 - Data!$C103</f>
        <v>7.449264385757548E-2</v>
      </c>
      <c r="H103" s="3">
        <f>Data!I103 - Data!$C103</f>
        <v>0.12275043657822809</v>
      </c>
      <c r="I103" s="3">
        <f>Data!J103 - Data!$C103</f>
        <v>0.107085999821261</v>
      </c>
      <c r="J103">
        <v>2.8000000000000001E-2</v>
      </c>
    </row>
    <row r="104" spans="1:10" x14ac:dyDescent="0.55000000000000004">
      <c r="A104" s="1" t="s">
        <v>105</v>
      </c>
      <c r="B104">
        <v>4.5000000000000014E-3</v>
      </c>
      <c r="C104" s="3">
        <f>Data!D104 - Data!$C104</f>
        <v>4.9910748078976608E-2</v>
      </c>
      <c r="D104" s="3">
        <f>Data!E104 - Data!$C104</f>
        <v>-3.6945041513381356E-2</v>
      </c>
      <c r="E104" s="3">
        <f>Data!F104 - Data!$C104</f>
        <v>-5.9417444093923411E-2</v>
      </c>
      <c r="F104" s="3">
        <f>Data!G104 - Data!$C104</f>
        <v>-6.1853034022306297E-2</v>
      </c>
      <c r="G104" s="3">
        <f>Data!H104 - Data!$C104</f>
        <v>-6.8489274672236478E-2</v>
      </c>
      <c r="H104" s="3">
        <f>Data!I104 - Data!$C104</f>
        <v>-5.7198661184177761E-2</v>
      </c>
      <c r="I104" s="3">
        <f>Data!J104 - Data!$C104</f>
        <v>0.16828149180183238</v>
      </c>
      <c r="J104">
        <v>1.2200000000000001E-2</v>
      </c>
    </row>
    <row r="105" spans="1:10" x14ac:dyDescent="0.55000000000000004">
      <c r="A105" s="1" t="s">
        <v>106</v>
      </c>
      <c r="B105">
        <v>4.7999999999999996E-3</v>
      </c>
      <c r="C105" s="3">
        <f>Data!D105 - Data!$C105</f>
        <v>2.636004219480861E-2</v>
      </c>
      <c r="D105" s="3">
        <f>Data!E105 - Data!$C105</f>
        <v>-5.0152422298136295E-2</v>
      </c>
      <c r="E105" s="3">
        <f>Data!F105 - Data!$C105</f>
        <v>-5.1233721476777926E-2</v>
      </c>
      <c r="F105" s="3">
        <f>Data!G105 - Data!$C105</f>
        <v>9.308750264886459E-2</v>
      </c>
      <c r="G105" s="3">
        <f>Data!H105 - Data!$C105</f>
        <v>-7.6922153501599311E-3</v>
      </c>
      <c r="H105" s="3">
        <f>Data!I105 - Data!$C105</f>
        <v>1.5282207316944213E-2</v>
      </c>
      <c r="I105" s="3">
        <f>Data!J105 - Data!$C105</f>
        <v>-8.2190469026769825E-2</v>
      </c>
      <c r="J105">
        <v>1.6E-2</v>
      </c>
    </row>
    <row r="106" spans="1:10" x14ac:dyDescent="0.55000000000000004">
      <c r="A106" s="1" t="s">
        <v>107</v>
      </c>
      <c r="B106">
        <v>4.0000000000000001E-3</v>
      </c>
      <c r="C106" s="3">
        <f>Data!D106 - Data!$C106</f>
        <v>1.4644941284459818E-2</v>
      </c>
      <c r="D106" s="3">
        <f>Data!E106 - Data!$C106</f>
        <v>3.9865556476496936E-2</v>
      </c>
      <c r="E106" s="3">
        <f>Data!F106 - Data!$C106</f>
        <v>8.5976556868947503E-3</v>
      </c>
      <c r="F106" s="3">
        <f>Data!G106 - Data!$C106</f>
        <v>9.4079929424967235E-2</v>
      </c>
      <c r="G106" s="3">
        <f>Data!H106 - Data!$C106</f>
        <v>2.9407409884507411E-2</v>
      </c>
      <c r="H106" s="3">
        <f>Data!I106 - Data!$C106</f>
        <v>1.3341041571234509E-2</v>
      </c>
      <c r="I106" s="3">
        <f>Data!J106 - Data!$C106</f>
        <v>0.21794201175563169</v>
      </c>
      <c r="J106">
        <v>1.72E-2</v>
      </c>
    </row>
    <row r="107" spans="1:10" x14ac:dyDescent="0.55000000000000004">
      <c r="A107" s="1" t="s">
        <v>108</v>
      </c>
      <c r="B107">
        <v>3.8999999999999998E-3</v>
      </c>
      <c r="C107" s="3">
        <f>Data!D107 - Data!$C107</f>
        <v>-3.4329124504061767E-2</v>
      </c>
      <c r="D107" s="3">
        <f>Data!E107 - Data!$C107</f>
        <v>-3.5243650258043177E-3</v>
      </c>
      <c r="E107" s="3">
        <f>Data!F107 - Data!$C107</f>
        <v>3.0356411688268206E-2</v>
      </c>
      <c r="F107" s="3">
        <f>Data!G107 - Data!$C107</f>
        <v>-1.1443928298661907E-2</v>
      </c>
      <c r="G107" s="3">
        <f>Data!H107 - Data!$C107</f>
        <v>-5.9558845402555828E-2</v>
      </c>
      <c r="H107" s="3">
        <f>Data!I107 - Data!$C107</f>
        <v>8.9408318524000455E-2</v>
      </c>
      <c r="I107" s="3">
        <f>Data!J107 - Data!$C107</f>
        <v>-4.8925412068364628E-2</v>
      </c>
      <c r="J107">
        <v>-0.01</v>
      </c>
    </row>
    <row r="108" spans="1:10" x14ac:dyDescent="0.55000000000000004">
      <c r="A108" s="1" t="s">
        <v>109</v>
      </c>
      <c r="B108">
        <v>4.0000000000000001E-3</v>
      </c>
      <c r="C108" s="3">
        <f>Data!D108 - Data!$C108</f>
        <v>4.655104085570505E-2</v>
      </c>
      <c r="D108" s="3">
        <f>Data!E108 - Data!$C108</f>
        <v>0.11128973281564769</v>
      </c>
      <c r="E108" s="3">
        <f>Data!F108 - Data!$C108</f>
        <v>-1.6739562238671901E-2</v>
      </c>
      <c r="F108" s="3">
        <f>Data!G108 - Data!$C108</f>
        <v>7.8748346159023298E-3</v>
      </c>
      <c r="G108" s="3">
        <f>Data!H108 - Data!$C108</f>
        <v>3.8106465244236665E-2</v>
      </c>
      <c r="H108" s="3">
        <f>Data!I108 - Data!$C108</f>
        <v>3.7352757582509666E-2</v>
      </c>
      <c r="I108" s="3">
        <f>Data!J108 - Data!$C108</f>
        <v>0.37746886223851339</v>
      </c>
      <c r="J108">
        <v>6.4899999999999999E-2</v>
      </c>
    </row>
    <row r="109" spans="1:10" x14ac:dyDescent="0.55000000000000004">
      <c r="A109" s="1" t="s">
        <v>110</v>
      </c>
      <c r="B109">
        <v>3.7000000000000002E-3</v>
      </c>
      <c r="C109" s="3">
        <f>Data!D109 - Data!$C109</f>
        <v>5.261615784335575E-2</v>
      </c>
      <c r="D109" s="3">
        <f>Data!E109 - Data!$C109</f>
        <v>5.1617716262269776E-2</v>
      </c>
      <c r="E109" s="3">
        <f>Data!F109 - Data!$C109</f>
        <v>0.1133155571172868</v>
      </c>
      <c r="F109" s="3">
        <f>Data!G109 - Data!$C109</f>
        <v>1.5783980829061892E-2</v>
      </c>
      <c r="G109" s="3">
        <f>Data!H109 - Data!$C109</f>
        <v>-6.3361406306220083E-3</v>
      </c>
      <c r="H109" s="3">
        <f>Data!I109 - Data!$C109</f>
        <v>-3.2343790483448008E-2</v>
      </c>
      <c r="I109" s="3">
        <f>Data!J109 - Data!$C109</f>
        <v>0.1663080891563132</v>
      </c>
      <c r="J109">
        <v>-3.1699999999999999E-2</v>
      </c>
    </row>
    <row r="110" spans="1:10" x14ac:dyDescent="0.55000000000000004">
      <c r="A110" s="1" t="s">
        <v>111</v>
      </c>
      <c r="B110">
        <v>3.7000000000000002E-3</v>
      </c>
      <c r="C110" s="3">
        <f>Data!D110 - Data!$C110</f>
        <v>-6.1283213604943564E-2</v>
      </c>
      <c r="D110" s="3">
        <f>Data!E110 - Data!$C110</f>
        <v>7.9667488659539029E-2</v>
      </c>
      <c r="E110" s="3">
        <f>Data!F110 - Data!$C110</f>
        <v>7.7130076081154228E-2</v>
      </c>
      <c r="F110" s="3">
        <f>Data!G110 - Data!$C110</f>
        <v>0.1743085972630001</v>
      </c>
      <c r="G110" s="3">
        <f>Data!H110 - Data!$C110</f>
        <v>-1.8978724155659779E-2</v>
      </c>
      <c r="H110" s="3">
        <f>Data!I110 - Data!$C110</f>
        <v>-0.1095286390817177</v>
      </c>
      <c r="I110" s="3">
        <f>Data!J110 - Data!$C110</f>
        <v>-1.8180423620321651E-3</v>
      </c>
      <c r="J110">
        <v>2.8000000000000001E-2</v>
      </c>
    </row>
    <row r="111" spans="1:10" x14ac:dyDescent="0.55000000000000004">
      <c r="A111" s="1" t="s">
        <v>112</v>
      </c>
      <c r="B111">
        <v>3.3E-3</v>
      </c>
      <c r="C111" s="3">
        <f>Data!D111 - Data!$C111</f>
        <v>2.1445705614060531E-2</v>
      </c>
      <c r="D111" s="3">
        <f>Data!E111 - Data!$C111</f>
        <v>-0.11016635257151179</v>
      </c>
      <c r="E111" s="3">
        <f>Data!F111 - Data!$C111</f>
        <v>-0.16565412887099121</v>
      </c>
      <c r="F111" s="3">
        <f>Data!G111 - Data!$C111</f>
        <v>-3.3741905360948711E-2</v>
      </c>
      <c r="G111" s="3">
        <f>Data!H111 - Data!$C111</f>
        <v>-4.6836001228179235E-2</v>
      </c>
      <c r="H111" s="3">
        <f>Data!I111 - Data!$C111</f>
        <v>3.709301587592137E-2</v>
      </c>
      <c r="I111" s="3">
        <f>Data!J111 - Data!$C111</f>
        <v>-0.27917739355750254</v>
      </c>
      <c r="J111">
        <v>-2.4400000000000002E-2</v>
      </c>
    </row>
    <row r="112" spans="1:10" x14ac:dyDescent="0.55000000000000004">
      <c r="A112" s="1" t="s">
        <v>113</v>
      </c>
      <c r="B112">
        <v>3.3999999999999998E-3</v>
      </c>
      <c r="C112" s="3">
        <f>Data!D112 - Data!$C112</f>
        <v>-8.3890362407384275E-2</v>
      </c>
      <c r="D112" s="3">
        <f>Data!E112 - Data!$C112</f>
        <v>-0.10713094214756751</v>
      </c>
      <c r="E112" s="3">
        <f>Data!F112 - Data!$C112</f>
        <v>-9.6246372193647442E-2</v>
      </c>
      <c r="F112" s="3">
        <f>Data!G112 - Data!$C112</f>
        <v>-0.14084382466468898</v>
      </c>
      <c r="G112" s="3">
        <f>Data!H112 - Data!$C112</f>
        <v>-5.5913287706883238E-2</v>
      </c>
      <c r="H112" s="3">
        <f>Data!I112 - Data!$C112</f>
        <v>-0.13580468161961409</v>
      </c>
      <c r="I112" s="3">
        <f>Data!J112 - Data!$C112</f>
        <v>-0.11883452131892019</v>
      </c>
      <c r="J112">
        <v>-6.3899999999999998E-2</v>
      </c>
    </row>
    <row r="113" spans="1:10" x14ac:dyDescent="0.55000000000000004">
      <c r="A113" s="1" t="s">
        <v>114</v>
      </c>
      <c r="B113">
        <v>3.5000000000000001E-3</v>
      </c>
      <c r="C113" s="3">
        <f>Data!D113 - Data!$C113</f>
        <v>-4.6852928571142705E-2</v>
      </c>
      <c r="D113" s="3">
        <f>Data!E113 - Data!$C113</f>
        <v>-3.4194820280155129E-2</v>
      </c>
      <c r="E113" s="3">
        <f>Data!F113 - Data!$C113</f>
        <v>2.7501029122116549E-2</v>
      </c>
      <c r="F113" s="3">
        <f>Data!G113 - Data!$C113</f>
        <v>-5.0122904224074671E-2</v>
      </c>
      <c r="G113" s="3">
        <f>Data!H113 - Data!$C113</f>
        <v>4.9431580014458514E-2</v>
      </c>
      <c r="H113" s="3">
        <f>Data!I113 - Data!$C113</f>
        <v>1.5748857583871042E-3</v>
      </c>
      <c r="I113" s="3">
        <f>Data!J113 - Data!$C113</f>
        <v>8.5248262366854954E-2</v>
      </c>
      <c r="J113">
        <v>-8.3999999999999995E-3</v>
      </c>
    </row>
    <row r="114" spans="1:10" x14ac:dyDescent="0.55000000000000004">
      <c r="A114" s="1" t="s">
        <v>115</v>
      </c>
      <c r="B114">
        <v>3.8E-3</v>
      </c>
      <c r="C114" s="3">
        <f>Data!D114 - Data!$C114</f>
        <v>-5.8623515361281048E-2</v>
      </c>
      <c r="D114" s="3">
        <f>Data!E114 - Data!$C114</f>
        <v>0.1078473080052216</v>
      </c>
      <c r="E114" s="3">
        <f>Data!F114 - Data!$C114</f>
        <v>7.0536555695807995E-2</v>
      </c>
      <c r="F114" s="3">
        <f>Data!G114 - Data!$C114</f>
        <v>0.17559891820386131</v>
      </c>
      <c r="G114" s="3">
        <f>Data!H114 - Data!$C114</f>
        <v>0.16090164728955081</v>
      </c>
      <c r="H114" s="3">
        <f>Data!I114 - Data!$C114</f>
        <v>0.23683542843723629</v>
      </c>
      <c r="I114" s="3">
        <f>Data!J114 - Data!$C114</f>
        <v>0.22408484178632529</v>
      </c>
      <c r="J114">
        <v>6.0599999999999987E-2</v>
      </c>
    </row>
    <row r="115" spans="1:10" x14ac:dyDescent="0.55000000000000004">
      <c r="A115" s="1" t="s">
        <v>116</v>
      </c>
      <c r="B115">
        <v>3.3999999999999998E-3</v>
      </c>
      <c r="C115" s="3">
        <f>Data!D115 - Data!$C115</f>
        <v>1.9448078157851729E-2</v>
      </c>
      <c r="D115" s="3">
        <f>Data!E115 - Data!$C115</f>
        <v>6.6742945554456881E-2</v>
      </c>
      <c r="E115" s="3">
        <f>Data!F115 - Data!$C115</f>
        <v>2.2865523832184941E-2</v>
      </c>
      <c r="F115" s="3">
        <f>Data!G115 - Data!$C115</f>
        <v>0.13652486020646332</v>
      </c>
      <c r="G115" s="3">
        <f>Data!H115 - Data!$C115</f>
        <v>7.9064160937664843E-2</v>
      </c>
      <c r="H115" s="3">
        <f>Data!I115 - Data!$C115</f>
        <v>0.16577041071582052</v>
      </c>
      <c r="I115" s="3">
        <f>Data!J115 - Data!$C115</f>
        <v>-8.6526446063839232E-2</v>
      </c>
      <c r="J115">
        <v>4.8599999999999997E-2</v>
      </c>
    </row>
    <row r="116" spans="1:10" x14ac:dyDescent="0.55000000000000004">
      <c r="A116" s="1" t="s">
        <v>117</v>
      </c>
      <c r="B116">
        <v>3.3999999999999998E-3</v>
      </c>
      <c r="C116" s="3">
        <f>Data!D116 - Data!$C116</f>
        <v>8.2977504371988895E-3</v>
      </c>
      <c r="D116" s="3">
        <f>Data!E116 - Data!$C116</f>
        <v>6.3695133149435826E-2</v>
      </c>
      <c r="E116" s="3">
        <f>Data!F116 - Data!$C116</f>
        <v>8.5115838258561352E-2</v>
      </c>
      <c r="F116" s="3">
        <f>Data!G116 - Data!$C116</f>
        <v>4.5300194884986107E-2</v>
      </c>
      <c r="G116" s="3">
        <f>Data!H116 - Data!$C116</f>
        <v>6.9155904679754812E-2</v>
      </c>
      <c r="H116" s="3">
        <f>Data!I116 - Data!$C116</f>
        <v>0.12250886882092359</v>
      </c>
      <c r="I116" s="3">
        <f>Data!J116 - Data!$C116</f>
        <v>-3.2959952591404981E-2</v>
      </c>
      <c r="J116">
        <v>1.9800000000000002E-2</v>
      </c>
    </row>
    <row r="117" spans="1:10" x14ac:dyDescent="0.55000000000000004">
      <c r="A117" s="1" t="s">
        <v>118</v>
      </c>
      <c r="B117">
        <v>3.8E-3</v>
      </c>
      <c r="C117" s="3">
        <f>Data!D117 - Data!$C117</f>
        <v>0.1145696727586223</v>
      </c>
      <c r="D117" s="3">
        <f>Data!E117 - Data!$C117</f>
        <v>-2.5627348669553601E-2</v>
      </c>
      <c r="E117" s="3">
        <f>Data!F117 - Data!$C117</f>
        <v>0.10337618641188941</v>
      </c>
      <c r="F117" s="3">
        <f>Data!G117 - Data!$C117</f>
        <v>-4.8716239988480375E-2</v>
      </c>
      <c r="G117" s="3">
        <f>Data!H117 - Data!$C117</f>
        <v>-5.405309016946433E-2</v>
      </c>
      <c r="H117" s="3">
        <f>Data!I117 - Data!$C117</f>
        <v>-2.454551060599117E-2</v>
      </c>
      <c r="I117" s="3">
        <f>Data!J117 - Data!$C117</f>
        <v>7.9244107489750776E-2</v>
      </c>
      <c r="J117">
        <v>1.84E-2</v>
      </c>
    </row>
    <row r="118" spans="1:10" x14ac:dyDescent="0.55000000000000004">
      <c r="A118" s="1" t="s">
        <v>119</v>
      </c>
      <c r="B118">
        <v>3.3E-3</v>
      </c>
      <c r="C118" s="3">
        <f>Data!D118 - Data!$C118</f>
        <v>9.4826030007044121E-2</v>
      </c>
      <c r="D118" s="3">
        <f>Data!E118 - Data!$C118</f>
        <v>-4.4479007317822089E-2</v>
      </c>
      <c r="E118" s="3">
        <f>Data!F118 - Data!$C118</f>
        <v>0.13728912318596309</v>
      </c>
      <c r="F118" s="3">
        <f>Data!G118 - Data!$C118</f>
        <v>-9.1480703221498462E-3</v>
      </c>
      <c r="G118" s="3">
        <f>Data!H118 - Data!$C118</f>
        <v>2.060314602759691E-2</v>
      </c>
      <c r="H118" s="3">
        <f>Data!I118 - Data!$C118</f>
        <v>6.7890782440980763E-2</v>
      </c>
      <c r="I118" s="3">
        <f>Data!J118 - Data!$C118</f>
        <v>0.32871547825406588</v>
      </c>
      <c r="J118">
        <v>3.39E-2</v>
      </c>
    </row>
    <row r="119" spans="1:10" x14ac:dyDescent="0.55000000000000004">
      <c r="A119" s="1" t="s">
        <v>120</v>
      </c>
      <c r="B119">
        <v>3.7000000000000002E-3</v>
      </c>
      <c r="C119" s="3">
        <f>Data!D119 - Data!$C119</f>
        <v>5.8115166304167951E-2</v>
      </c>
      <c r="D119" s="3">
        <f>Data!E119 - Data!$C119</f>
        <v>0.1085648498166054</v>
      </c>
      <c r="E119" s="3">
        <f>Data!F119 - Data!$C119</f>
        <v>0.1544683268030993</v>
      </c>
      <c r="F119" s="3">
        <f>Data!G119 - Data!$C119</f>
        <v>-0.1202505593063123</v>
      </c>
      <c r="G119" s="3">
        <f>Data!H119 - Data!$C119</f>
        <v>-3.9703837710099634E-3</v>
      </c>
      <c r="H119" s="3">
        <f>Data!I119 - Data!$C119</f>
        <v>8.1632916964418809E-2</v>
      </c>
      <c r="I119" s="3">
        <f>Data!J119 - Data!$C119</f>
        <v>2.292348512635204E-2</v>
      </c>
      <c r="J119">
        <v>1.9599999999999999E-2</v>
      </c>
    </row>
    <row r="120" spans="1:10" x14ac:dyDescent="0.55000000000000004">
      <c r="A120" s="1" t="s">
        <v>121</v>
      </c>
      <c r="B120">
        <v>3.0000000000000001E-3</v>
      </c>
      <c r="C120" s="3">
        <f>Data!D120 - Data!$C120</f>
        <v>2.8364424385052819E-2</v>
      </c>
      <c r="D120" s="3">
        <f>Data!E120 - Data!$C120</f>
        <v>-4.8041355929153484E-2</v>
      </c>
      <c r="E120" s="3">
        <f>Data!F120 - Data!$C120</f>
        <v>0.13290233118426659</v>
      </c>
      <c r="F120" s="3">
        <f>Data!G120 - Data!$C120</f>
        <v>-3.6169262788171537E-3</v>
      </c>
      <c r="G120" s="3">
        <f>Data!H120 - Data!$C120</f>
        <v>-5.282514399314641E-2</v>
      </c>
      <c r="H120" s="3">
        <f>Data!I120 - Data!$C120</f>
        <v>-0.12888278541869169</v>
      </c>
      <c r="I120" s="3">
        <f>Data!J120 - Data!$C120</f>
        <v>-6.0801787874489754E-2</v>
      </c>
      <c r="J120">
        <v>-1.2999999999999999E-3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43C1A-6E99-409A-ABBB-0E6673481AFB}">
  <dimension ref="A1:AS121"/>
  <sheetViews>
    <sheetView tabSelected="1" topLeftCell="C1" zoomScale="120" zoomScaleNormal="120" workbookViewId="0">
      <selection activeCell="AM3" sqref="AM3:AS3"/>
    </sheetView>
  </sheetViews>
  <sheetFormatPr defaultRowHeight="14.4" x14ac:dyDescent="0.55000000000000004"/>
  <cols>
    <col min="2" max="8" width="10.68359375" customWidth="1"/>
    <col min="11" max="11" width="10.734375" customWidth="1"/>
    <col min="20" max="20" width="10.734375" customWidth="1"/>
    <col min="29" max="29" width="10.734375" customWidth="1"/>
    <col min="38" max="38" width="23.7890625" customWidth="1"/>
    <col min="39" max="39" width="10.578125" bestFit="1" customWidth="1"/>
  </cols>
  <sheetData>
    <row r="1" spans="1:45" x14ac:dyDescent="0.55000000000000004">
      <c r="B1" s="7" t="s">
        <v>151</v>
      </c>
      <c r="C1" s="7"/>
      <c r="D1" s="7"/>
      <c r="E1" s="7"/>
      <c r="F1" s="7"/>
      <c r="G1" s="7"/>
      <c r="H1" s="7"/>
      <c r="L1" s="7" t="s">
        <v>152</v>
      </c>
      <c r="M1" s="7"/>
      <c r="N1" s="7"/>
      <c r="O1" s="7"/>
      <c r="P1" s="7"/>
      <c r="Q1" s="7"/>
      <c r="R1" s="7"/>
      <c r="U1" s="7" t="s">
        <v>153</v>
      </c>
      <c r="V1" s="7"/>
      <c r="W1" s="7"/>
      <c r="X1" s="7"/>
      <c r="Y1" s="7"/>
      <c r="Z1" s="7"/>
      <c r="AA1" s="7"/>
      <c r="AD1" s="7" t="s">
        <v>154</v>
      </c>
      <c r="AE1" s="7"/>
      <c r="AF1" s="7"/>
      <c r="AG1" s="7"/>
      <c r="AH1" s="7"/>
      <c r="AI1" s="7"/>
      <c r="AJ1" s="7"/>
    </row>
    <row r="2" spans="1:45" x14ac:dyDescent="0.55000000000000004">
      <c r="A2" s="1" t="s">
        <v>0</v>
      </c>
      <c r="B2" s="1" t="s">
        <v>122</v>
      </c>
      <c r="C2" s="1" t="s">
        <v>123</v>
      </c>
      <c r="D2" s="1" t="s">
        <v>124</v>
      </c>
      <c r="E2" s="1" t="s">
        <v>125</v>
      </c>
      <c r="F2" s="1" t="s">
        <v>126</v>
      </c>
      <c r="G2" s="1" t="s">
        <v>127</v>
      </c>
      <c r="H2" s="1" t="s">
        <v>128</v>
      </c>
      <c r="I2" s="1" t="s">
        <v>1</v>
      </c>
      <c r="K2" s="1" t="s">
        <v>0</v>
      </c>
      <c r="L2" s="1" t="s">
        <v>122</v>
      </c>
      <c r="M2" s="1" t="s">
        <v>123</v>
      </c>
      <c r="N2" s="1" t="s">
        <v>124</v>
      </c>
      <c r="O2" s="1" t="s">
        <v>125</v>
      </c>
      <c r="P2" s="1" t="s">
        <v>126</v>
      </c>
      <c r="Q2" s="1" t="s">
        <v>127</v>
      </c>
      <c r="R2" s="1" t="s">
        <v>128</v>
      </c>
      <c r="T2" s="1" t="s">
        <v>0</v>
      </c>
      <c r="U2" s="1" t="s">
        <v>122</v>
      </c>
      <c r="V2" s="1" t="s">
        <v>123</v>
      </c>
      <c r="W2" s="1" t="s">
        <v>124</v>
      </c>
      <c r="X2" s="1" t="s">
        <v>125</v>
      </c>
      <c r="Y2" s="1" t="s">
        <v>126</v>
      </c>
      <c r="Z2" s="1" t="s">
        <v>127</v>
      </c>
      <c r="AA2" s="1" t="s">
        <v>128</v>
      </c>
      <c r="AC2" s="1" t="s">
        <v>0</v>
      </c>
      <c r="AD2" s="1" t="s">
        <v>122</v>
      </c>
      <c r="AE2" s="1" t="s">
        <v>123</v>
      </c>
      <c r="AF2" s="1" t="s">
        <v>124</v>
      </c>
      <c r="AG2" s="1" t="s">
        <v>125</v>
      </c>
      <c r="AH2" s="1" t="s">
        <v>126</v>
      </c>
      <c r="AI2" s="1" t="s">
        <v>127</v>
      </c>
      <c r="AJ2" s="1" t="s">
        <v>128</v>
      </c>
      <c r="AM2" s="1" t="s">
        <v>122</v>
      </c>
      <c r="AN2" s="1" t="s">
        <v>123</v>
      </c>
      <c r="AO2" s="1" t="s">
        <v>124</v>
      </c>
      <c r="AP2" s="1" t="s">
        <v>125</v>
      </c>
      <c r="AQ2" s="1" t="s">
        <v>126</v>
      </c>
      <c r="AR2" s="1" t="s">
        <v>127</v>
      </c>
      <c r="AS2" s="1" t="s">
        <v>128</v>
      </c>
    </row>
    <row r="3" spans="1:45" x14ac:dyDescent="0.55000000000000004">
      <c r="A3" s="1" t="s">
        <v>3</v>
      </c>
      <c r="B3" s="3">
        <f>Data!D2 - Data!$C2</f>
        <v>-7.5342240867390178E-2</v>
      </c>
      <c r="C3" s="3">
        <f>Data!E2 - Data!$C2</f>
        <v>-0.1316154320029575</v>
      </c>
      <c r="D3" s="3">
        <f>Data!F2 - Data!$C2</f>
        <v>-2.1091428522809888E-2</v>
      </c>
      <c r="E3" s="3">
        <f>Data!G2 - Data!$C2</f>
        <v>7.2038361802077219E-2</v>
      </c>
      <c r="F3" s="3">
        <f>Data!H2 - Data!$C2</f>
        <v>-7.1294661614954681E-3</v>
      </c>
      <c r="G3" s="3">
        <f>Data!I2 - Data!$C2</f>
        <v>-0.11144750111539151</v>
      </c>
      <c r="H3" s="3">
        <f>Data!J2 - Data!$C2</f>
        <v>-0.20346655637088659</v>
      </c>
      <c r="I3">
        <v>-5.74E-2</v>
      </c>
      <c r="K3" s="1" t="s">
        <v>63</v>
      </c>
      <c r="L3">
        <f>INTERCEPT(B3:B62, $I3:$I62)</f>
        <v>1.6109349424684914E-2</v>
      </c>
      <c r="M3">
        <f t="shared" ref="M3:R3" si="0">INTERCEPT(C3:C62, $I3:$I62)</f>
        <v>1.46091263857266E-2</v>
      </c>
      <c r="N3">
        <f t="shared" si="0"/>
        <v>3.2204812178155059E-3</v>
      </c>
      <c r="O3">
        <f t="shared" si="0"/>
        <v>4.073785545157466E-3</v>
      </c>
      <c r="P3">
        <f t="shared" si="0"/>
        <v>1.5725151432173259E-2</v>
      </c>
      <c r="Q3">
        <f t="shared" si="0"/>
        <v>3.6560110052846102E-2</v>
      </c>
      <c r="R3">
        <f t="shared" si="0"/>
        <v>3.3735267039311428E-2</v>
      </c>
      <c r="T3" s="1" t="s">
        <v>63</v>
      </c>
      <c r="U3">
        <f>SLOPE(B3:B62, $I3:$I62)</f>
        <v>1.1861892262422009</v>
      </c>
      <c r="V3">
        <f t="shared" ref="V3:AA3" si="1">SLOPE(C3:C62, $I3:$I62)</f>
        <v>1.1100539276809174</v>
      </c>
      <c r="W3">
        <f t="shared" si="1"/>
        <v>0.9116658664986973</v>
      </c>
      <c r="X3">
        <f t="shared" si="1"/>
        <v>1.101457685622206</v>
      </c>
      <c r="Y3">
        <f t="shared" si="1"/>
        <v>0.75127954389233742</v>
      </c>
      <c r="Z3">
        <f t="shared" si="1"/>
        <v>1.3848490269312541</v>
      </c>
      <c r="AA3">
        <f t="shared" si="1"/>
        <v>2.0855946034389135</v>
      </c>
      <c r="AC3" s="1" t="s">
        <v>63</v>
      </c>
      <c r="AD3">
        <f>B63 - $I63 * U3</f>
        <v>-4.6713689317593029E-3</v>
      </c>
      <c r="AE3">
        <f t="shared" ref="AE3:AJ3" si="2">C63 - $I63 * V3</f>
        <v>-1.4798974487151739E-2</v>
      </c>
      <c r="AF3">
        <f t="shared" si="2"/>
        <v>4.8506958145616549E-2</v>
      </c>
      <c r="AG3">
        <f t="shared" si="2"/>
        <v>-5.3519562302842431E-2</v>
      </c>
      <c r="AH3">
        <f t="shared" si="2"/>
        <v>4.3417723753108643E-2</v>
      </c>
      <c r="AI3">
        <f t="shared" si="2"/>
        <v>-3.7347324759631441E-3</v>
      </c>
      <c r="AJ3">
        <f t="shared" si="2"/>
        <v>0.12596577379677554</v>
      </c>
      <c r="AL3" t="s">
        <v>156</v>
      </c>
      <c r="AM3">
        <f>RSQ(AD3:AD61,L3:L61)</f>
        <v>9.0720394063450848E-3</v>
      </c>
      <c r="AN3">
        <f t="shared" ref="AN3:AS3" si="3">RSQ(AE3:AE61,M3:M61)</f>
        <v>4.3344067706659974E-2</v>
      </c>
      <c r="AO3">
        <f t="shared" si="3"/>
        <v>1.8872732211972495E-2</v>
      </c>
      <c r="AP3">
        <f t="shared" si="3"/>
        <v>3.693304612070996E-3</v>
      </c>
      <c r="AQ3">
        <f t="shared" si="3"/>
        <v>1.6366696801124164E-5</v>
      </c>
      <c r="AR3">
        <f t="shared" si="3"/>
        <v>1.7544943550005829E-2</v>
      </c>
      <c r="AS3">
        <f t="shared" si="3"/>
        <v>9.819265313768831E-3</v>
      </c>
    </row>
    <row r="4" spans="1:45" x14ac:dyDescent="0.55000000000000004">
      <c r="A4" s="1" t="s">
        <v>4</v>
      </c>
      <c r="B4" s="3">
        <f>Data!D3 - Data!$C3</f>
        <v>-6.8776161071424586E-3</v>
      </c>
      <c r="C4" s="3">
        <f>Data!E3 - Data!$C3</f>
        <v>-5.8939383590420301E-2</v>
      </c>
      <c r="D4" s="3">
        <f>Data!F3 - Data!$C3</f>
        <v>-6.1011643390239151E-2</v>
      </c>
      <c r="E4" s="3">
        <f>Data!G3 - Data!$C3</f>
        <v>-4.7343677573834196E-2</v>
      </c>
      <c r="F4" s="3">
        <f>Data!H3 - Data!$C3</f>
        <v>-7.6620389581927212E-2</v>
      </c>
      <c r="G4" s="3">
        <f>Data!I3 - Data!$C3</f>
        <v>7.0472782484274327E-2</v>
      </c>
      <c r="H4" s="3">
        <f>Data!J3 - Data!$C3</f>
        <v>3.617939286909544E-3</v>
      </c>
      <c r="I4">
        <v>-5.9999999999999995E-4</v>
      </c>
      <c r="K4" s="1" t="s">
        <v>64</v>
      </c>
      <c r="L4">
        <f t="shared" ref="L4:L61" si="4">INTERCEPT(B4:B63, $I4:$I63)</f>
        <v>1.6303927679191067E-2</v>
      </c>
      <c r="M4">
        <f t="shared" ref="M4:M61" si="5">INTERCEPT(C4:C63, $I4:$I63)</f>
        <v>1.6100364563104395E-2</v>
      </c>
      <c r="N4">
        <f t="shared" ref="N4:N61" si="6">INTERCEPT(D4:D63, $I4:$I63)</f>
        <v>3.3595679604314765E-3</v>
      </c>
      <c r="O4">
        <f t="shared" ref="O4:O61" si="7">INTERCEPT(E4:E63, $I4:$I63)</f>
        <v>-2.0544281360889219E-4</v>
      </c>
      <c r="P4">
        <f t="shared" ref="P4:P61" si="8">INTERCEPT(F4:F63, $I4:$I63)</f>
        <v>1.5733082262000209E-2</v>
      </c>
      <c r="Q4">
        <f t="shared" ref="Q4:Q61" si="9">INTERCEPT(G4:G63, $I4:$I63)</f>
        <v>3.750824050543447E-2</v>
      </c>
      <c r="R4">
        <f t="shared" ref="R4:R61" si="10">INTERCEPT(H4:H63, $I4:$I63)</f>
        <v>3.8310958965269495E-2</v>
      </c>
      <c r="T4" s="1" t="s">
        <v>64</v>
      </c>
      <c r="U4">
        <f t="shared" ref="U4:U61" si="11">SLOPE(B4:B63, $I4:$I63)</f>
        <v>1.1752532405318192</v>
      </c>
      <c r="V4">
        <f t="shared" ref="V4:V61" si="12">SLOPE(C4:C63, $I4:$I63)</f>
        <v>1.0662972470893779</v>
      </c>
      <c r="W4">
        <f t="shared" ref="W4:W61" si="13">SLOPE(D4:D63, $I4:$I63)</f>
        <v>0.92240033224444851</v>
      </c>
      <c r="X4">
        <f t="shared" ref="X4:X61" si="14">SLOPE(E4:E63, $I4:$I63)</f>
        <v>1.1832237222712463</v>
      </c>
      <c r="Y4">
        <f t="shared" ref="Y4:Y61" si="15">SLOPE(F4:F63, $I4:$I63)</f>
        <v>0.75963741025293807</v>
      </c>
      <c r="Z4">
        <f t="shared" ref="Z4:Z61" si="16">SLOPE(G4:G63, $I4:$I63)</f>
        <v>1.3503664181718087</v>
      </c>
      <c r="AA4">
        <f t="shared" ref="AA4:AA61" si="17">SLOPE(H4:H63, $I4:$I63)</f>
        <v>2.0076175607019775</v>
      </c>
      <c r="AC4" s="1" t="s">
        <v>64</v>
      </c>
      <c r="AD4">
        <f t="shared" ref="AD4:AD61" si="18">B64 - $I64 * U4</f>
        <v>-0.11410980389111879</v>
      </c>
      <c r="AE4">
        <f t="shared" ref="AE4:AE61" si="19">C64 - $I64 * V4</f>
        <v>-6.529136641063521E-2</v>
      </c>
      <c r="AF4">
        <f t="shared" ref="AF4:AF61" si="20">D64 - $I64 * W4</f>
        <v>8.3638544511422802E-2</v>
      </c>
      <c r="AG4">
        <f t="shared" ref="AG4:AG61" si="21">E64 - $I64 * X4</f>
        <v>-3.5996843634018831E-2</v>
      </c>
      <c r="AH4">
        <f t="shared" ref="AH4:AH61" si="22">F64 - $I64 * Y4</f>
        <v>-1.9535243601070541E-2</v>
      </c>
      <c r="AI4">
        <f t="shared" ref="AI4:AI61" si="23">G64 - $I64 * Z4</f>
        <v>1.7848665679315867E-2</v>
      </c>
      <c r="AJ4">
        <f t="shared" ref="AJ4:AJ61" si="24">H64 - $I64 * AA4</f>
        <v>-0.20515450394966467</v>
      </c>
      <c r="AL4" t="s">
        <v>155</v>
      </c>
      <c r="AM4">
        <f>L61</f>
        <v>3.8455531051520431E-3</v>
      </c>
      <c r="AN4">
        <f t="shared" ref="AN4:AS4" si="25">M61</f>
        <v>-5.3302786780587263E-3</v>
      </c>
      <c r="AO4">
        <f t="shared" si="25"/>
        <v>1.0070158378428945E-2</v>
      </c>
      <c r="AP4">
        <f t="shared" si="25"/>
        <v>7.4531439630128871E-3</v>
      </c>
      <c r="AQ4">
        <f t="shared" si="25"/>
        <v>4.9700466893932132E-3</v>
      </c>
      <c r="AR4">
        <f t="shared" si="25"/>
        <v>3.1911131492660387E-2</v>
      </c>
      <c r="AS4">
        <f t="shared" si="25"/>
        <v>9.2110901371593827E-3</v>
      </c>
    </row>
    <row r="5" spans="1:45" x14ac:dyDescent="0.55000000000000004">
      <c r="A5" s="1" t="s">
        <v>5</v>
      </c>
      <c r="B5" s="3">
        <f>Data!D4 - Data!$C4</f>
        <v>0.1331272733132127</v>
      </c>
      <c r="C5" s="3">
        <f>Data!E4 - Data!$C4</f>
        <v>7.4222637976578215E-2</v>
      </c>
      <c r="D5" s="3">
        <f>Data!F4 - Data!$C4</f>
        <v>6.7415612103736117E-2</v>
      </c>
      <c r="E5" s="3">
        <f>Data!G4 - Data!$C4</f>
        <v>6.6952959070788437E-2</v>
      </c>
      <c r="F5" s="3">
        <f>Data!H4 - Data!$C4</f>
        <v>9.3088829001289869E-2</v>
      </c>
      <c r="G5" s="3">
        <f>Data!I4 - Data!$C4</f>
        <v>0.1401000572474875</v>
      </c>
      <c r="H5" s="3">
        <f>Data!J4 - Data!$C4</f>
        <v>0.19695524005247408</v>
      </c>
      <c r="I5">
        <v>6.9500000000000006E-2</v>
      </c>
      <c r="K5" s="1" t="s">
        <v>65</v>
      </c>
      <c r="L5">
        <f t="shared" si="4"/>
        <v>1.475019827828189E-2</v>
      </c>
      <c r="M5">
        <f t="shared" si="5"/>
        <v>1.6240629119090154E-2</v>
      </c>
      <c r="N5">
        <f t="shared" si="6"/>
        <v>5.7436703741043701E-3</v>
      </c>
      <c r="O5">
        <f t="shared" si="7"/>
        <v>1.08324593559226E-4</v>
      </c>
      <c r="P5">
        <f t="shared" si="8"/>
        <v>1.6890699197357882E-2</v>
      </c>
      <c r="Q5">
        <f t="shared" si="9"/>
        <v>3.6590772524297391E-2</v>
      </c>
      <c r="R5">
        <f t="shared" si="10"/>
        <v>3.5254588742433597E-2</v>
      </c>
      <c r="T5" s="1" t="s">
        <v>65</v>
      </c>
      <c r="U5">
        <f t="shared" si="11"/>
        <v>1.1581444316088603</v>
      </c>
      <c r="V5">
        <f t="shared" si="12"/>
        <v>1.0483813929875012</v>
      </c>
      <c r="W5">
        <f t="shared" si="13"/>
        <v>0.92362196350252013</v>
      </c>
      <c r="X5">
        <f t="shared" si="14"/>
        <v>1.1737014609646947</v>
      </c>
      <c r="Y5">
        <f t="shared" si="15"/>
        <v>0.74472153515205941</v>
      </c>
      <c r="Z5">
        <f t="shared" si="16"/>
        <v>1.3522428626047891</v>
      </c>
      <c r="AA5">
        <f t="shared" si="17"/>
        <v>1.9766933741870456</v>
      </c>
      <c r="AC5" s="1" t="s">
        <v>65</v>
      </c>
      <c r="AD5">
        <f t="shared" si="18"/>
        <v>-2.7752594445227076E-2</v>
      </c>
      <c r="AE5">
        <f t="shared" si="19"/>
        <v>-3.2757067869887913E-2</v>
      </c>
      <c r="AF5">
        <f t="shared" si="20"/>
        <v>-1.358898596625269E-2</v>
      </c>
      <c r="AG5">
        <f t="shared" si="21"/>
        <v>0.10618387527486434</v>
      </c>
      <c r="AH5">
        <f t="shared" si="22"/>
        <v>-6.6083420919944395E-3</v>
      </c>
      <c r="AI5">
        <f t="shared" si="23"/>
        <v>-6.9436323948488296E-2</v>
      </c>
      <c r="AJ5">
        <f t="shared" si="24"/>
        <v>-7.3670080085151843E-2</v>
      </c>
      <c r="AL5" t="s">
        <v>157</v>
      </c>
      <c r="AM5">
        <f>AM4 *AM3</f>
        <v>3.4887009309132038E-5</v>
      </c>
      <c r="AN5">
        <f t="shared" ref="AN5:AS5" si="26">AN4 *AN3</f>
        <v>-2.3103595991714345E-4</v>
      </c>
      <c r="AO5">
        <f t="shared" si="26"/>
        <v>1.9005140240824065E-4</v>
      </c>
      <c r="AP5">
        <f t="shared" si="26"/>
        <v>2.7526730973024596E-5</v>
      </c>
      <c r="AQ5">
        <f t="shared" si="26"/>
        <v>8.1343247252729643E-8</v>
      </c>
      <c r="AR5">
        <f t="shared" si="26"/>
        <v>5.5987900065553975E-4</v>
      </c>
      <c r="AS5">
        <f t="shared" si="26"/>
        <v>9.0446137885807313E-5</v>
      </c>
    </row>
    <row r="6" spans="1:45" x14ac:dyDescent="0.55000000000000004">
      <c r="A6" s="1" t="s">
        <v>6</v>
      </c>
      <c r="B6" s="3">
        <f>Data!D5 - Data!$C5</f>
        <v>-0.14002145627945639</v>
      </c>
      <c r="C6" s="3">
        <f>Data!E5 - Data!$C5</f>
        <v>0.1109942894178326</v>
      </c>
      <c r="D6" s="3">
        <f>Data!F5 - Data!$C5</f>
        <v>-6.9822898013335757E-2</v>
      </c>
      <c r="E6" s="3">
        <f>Data!G5 - Data!$C5</f>
        <v>3.0399532305401811E-2</v>
      </c>
      <c r="F6" s="3">
        <f>Data!H5 - Data!$C5</f>
        <v>-9.7148571030924238E-2</v>
      </c>
      <c r="G6" s="3">
        <f>Data!I5 - Data!$C5</f>
        <v>-2.9066886847615267E-3</v>
      </c>
      <c r="H6" s="3">
        <f>Data!J5 - Data!$C5</f>
        <v>4.773045939173403E-2</v>
      </c>
      <c r="I6">
        <v>9.1999999999999998E-3</v>
      </c>
      <c r="K6" s="1" t="s">
        <v>66</v>
      </c>
      <c r="L6">
        <f t="shared" si="4"/>
        <v>1.3733803478673035E-2</v>
      </c>
      <c r="M6">
        <f t="shared" si="5"/>
        <v>1.5677259760122353E-2</v>
      </c>
      <c r="N6">
        <f t="shared" si="6"/>
        <v>5.4865669195540753E-3</v>
      </c>
      <c r="O6">
        <f t="shared" si="7"/>
        <v>1.815657389494043E-3</v>
      </c>
      <c r="P6">
        <f t="shared" si="8"/>
        <v>1.6292458661090577E-2</v>
      </c>
      <c r="Q6">
        <f t="shared" si="9"/>
        <v>3.4938164712070535E-2</v>
      </c>
      <c r="R6">
        <f t="shared" si="10"/>
        <v>3.3405847018377191E-2</v>
      </c>
      <c r="T6" s="1" t="s">
        <v>66</v>
      </c>
      <c r="U6">
        <f t="shared" si="11"/>
        <v>1.1345400747361041</v>
      </c>
      <c r="V6">
        <f t="shared" si="12"/>
        <v>1.0479981823126852</v>
      </c>
      <c r="W6">
        <f t="shared" si="13"/>
        <v>0.92193522912282699</v>
      </c>
      <c r="X6">
        <f t="shared" si="14"/>
        <v>1.1960384029243505</v>
      </c>
      <c r="Y6">
        <f t="shared" si="15"/>
        <v>0.73007052891902458</v>
      </c>
      <c r="Z6">
        <f t="shared" si="16"/>
        <v>1.332295126914079</v>
      </c>
      <c r="AA6">
        <f t="shared" si="17"/>
        <v>1.9495426295230851</v>
      </c>
      <c r="AC6" s="1" t="s">
        <v>66</v>
      </c>
      <c r="AD6">
        <f t="shared" si="18"/>
        <v>2.0058382368940315E-2</v>
      </c>
      <c r="AE6">
        <f t="shared" si="19"/>
        <v>6.8786827071205481E-2</v>
      </c>
      <c r="AF6">
        <f t="shared" si="20"/>
        <v>0.11944443660641706</v>
      </c>
      <c r="AG6">
        <f t="shared" si="21"/>
        <v>4.4520767024748741E-2</v>
      </c>
      <c r="AH6">
        <f t="shared" si="22"/>
        <v>3.3463435307447872E-2</v>
      </c>
      <c r="AI6">
        <f t="shared" si="23"/>
        <v>5.8894171783736585E-2</v>
      </c>
      <c r="AJ6">
        <f t="shared" si="24"/>
        <v>-3.4355112442175401E-2</v>
      </c>
    </row>
    <row r="7" spans="1:45" x14ac:dyDescent="0.55000000000000004">
      <c r="A7" s="1" t="s">
        <v>7</v>
      </c>
      <c r="B7" s="3">
        <f>Data!D6 - Data!$C6</f>
        <v>6.5187266109095518E-2</v>
      </c>
      <c r="C7" s="3">
        <f>Data!E6 - Data!$C6</f>
        <v>9.5717094405820088E-2</v>
      </c>
      <c r="D7" s="3">
        <f>Data!F6 - Data!$C6</f>
        <v>6.152979861689499E-2</v>
      </c>
      <c r="E7" s="3">
        <f>Data!G6 - Data!$C6</f>
        <v>1.0361014896365971E-2</v>
      </c>
      <c r="F7" s="3">
        <f>Data!H6 - Data!$C6</f>
        <v>6.2662977253728144E-2</v>
      </c>
      <c r="G7" s="3">
        <f>Data!I6 - Data!$C6</f>
        <v>0.31484588629416632</v>
      </c>
      <c r="H7" s="3">
        <f>Data!J6 - Data!$C6</f>
        <v>-7.2911108317215603E-2</v>
      </c>
      <c r="I7">
        <v>1.78E-2</v>
      </c>
      <c r="K7" s="1" t="s">
        <v>67</v>
      </c>
      <c r="L7">
        <f t="shared" si="4"/>
        <v>1.6649050680063313E-2</v>
      </c>
      <c r="M7">
        <f t="shared" si="5"/>
        <v>1.4864745078460887E-2</v>
      </c>
      <c r="N7">
        <f t="shared" si="6"/>
        <v>8.3653417138246939E-3</v>
      </c>
      <c r="O7">
        <f t="shared" si="7"/>
        <v>2.0485132657908321E-3</v>
      </c>
      <c r="P7">
        <f t="shared" si="8"/>
        <v>1.8583425972932555E-2</v>
      </c>
      <c r="Q7">
        <f t="shared" si="9"/>
        <v>3.6104430576249152E-2</v>
      </c>
      <c r="R7">
        <f t="shared" si="10"/>
        <v>3.2616962012994702E-2</v>
      </c>
      <c r="T7" s="1" t="s">
        <v>67</v>
      </c>
      <c r="U7">
        <f t="shared" si="11"/>
        <v>1.1294412519770043</v>
      </c>
      <c r="V7">
        <f t="shared" si="12"/>
        <v>1.0667655777560263</v>
      </c>
      <c r="W7">
        <f t="shared" si="13"/>
        <v>0.95095036255446652</v>
      </c>
      <c r="X7">
        <f t="shared" si="14"/>
        <v>1.2089714217653105</v>
      </c>
      <c r="Y7">
        <f t="shared" si="15"/>
        <v>0.72992050166242528</v>
      </c>
      <c r="Z7">
        <f t="shared" si="16"/>
        <v>1.3370284569064161</v>
      </c>
      <c r="AA7">
        <f t="shared" si="17"/>
        <v>1.9300427694589071</v>
      </c>
      <c r="AC7" s="1" t="s">
        <v>67</v>
      </c>
      <c r="AD7">
        <f t="shared" si="18"/>
        <v>-5.5495696046392373E-2</v>
      </c>
      <c r="AE7">
        <f t="shared" si="19"/>
        <v>-7.3670551991961847E-2</v>
      </c>
      <c r="AF7">
        <f t="shared" si="20"/>
        <v>-2.2553022244254707E-3</v>
      </c>
      <c r="AG7">
        <f t="shared" si="21"/>
        <v>7.6011350797376993E-3</v>
      </c>
      <c r="AH7">
        <f t="shared" si="22"/>
        <v>-1.210342618292214E-2</v>
      </c>
      <c r="AI7">
        <f t="shared" si="23"/>
        <v>7.8270032120339908E-2</v>
      </c>
      <c r="AJ7">
        <f t="shared" si="24"/>
        <v>-0.12450348354954952</v>
      </c>
    </row>
    <row r="8" spans="1:45" x14ac:dyDescent="0.55000000000000004">
      <c r="A8" s="1" t="s">
        <v>8</v>
      </c>
      <c r="B8" s="3">
        <f>Data!D7 - Data!$C7</f>
        <v>-3.7031028528417692E-2</v>
      </c>
      <c r="C8" s="3">
        <f>Data!E7 - Data!$C7</f>
        <v>-1.0119933525815994E-2</v>
      </c>
      <c r="D8" s="3">
        <f>Data!F7 - Data!$C7</f>
        <v>-5.9489074803036467E-2</v>
      </c>
      <c r="E8" s="3">
        <f>Data!G7 - Data!$C7</f>
        <v>-3.8328015791380586E-2</v>
      </c>
      <c r="F8" s="3">
        <f>Data!H7 - Data!$C7</f>
        <v>-2.7974896579525028E-2</v>
      </c>
      <c r="G8" s="3">
        <f>Data!I7 - Data!$C7</f>
        <v>8.6198977994968781E-3</v>
      </c>
      <c r="H8" s="3">
        <f>Data!J7 - Data!$C7</f>
        <v>-4.9252516041747872E-2</v>
      </c>
      <c r="I8">
        <v>-2.9999999999999997E-4</v>
      </c>
      <c r="K8" s="1" t="s">
        <v>68</v>
      </c>
      <c r="L8">
        <f t="shared" si="4"/>
        <v>1.4892625259865021E-2</v>
      </c>
      <c r="M8">
        <f t="shared" si="5"/>
        <v>1.2271146577280652E-2</v>
      </c>
      <c r="N8">
        <f t="shared" si="6"/>
        <v>7.5860859851137209E-3</v>
      </c>
      <c r="O8">
        <f t="shared" si="7"/>
        <v>2.3626989316097198E-3</v>
      </c>
      <c r="P8">
        <f t="shared" si="8"/>
        <v>1.7527791174201227E-2</v>
      </c>
      <c r="Q8">
        <f t="shared" si="9"/>
        <v>3.2719414419590587E-2</v>
      </c>
      <c r="R8">
        <f t="shared" si="10"/>
        <v>3.2070153773954023E-2</v>
      </c>
      <c r="T8" s="1" t="s">
        <v>68</v>
      </c>
      <c r="U8">
        <f t="shared" si="11"/>
        <v>1.1351121077363249</v>
      </c>
      <c r="V8">
        <f t="shared" si="12"/>
        <v>1.0729202391022865</v>
      </c>
      <c r="W8">
        <f t="shared" si="13"/>
        <v>0.950829030953248</v>
      </c>
      <c r="X8">
        <f t="shared" si="14"/>
        <v>1.2088636722863826</v>
      </c>
      <c r="Y8">
        <f t="shared" si="15"/>
        <v>0.73176602952559189</v>
      </c>
      <c r="Z8">
        <f t="shared" si="16"/>
        <v>1.3256129563856764</v>
      </c>
      <c r="AA8">
        <f t="shared" si="17"/>
        <v>1.9484133220857065</v>
      </c>
      <c r="AC8" s="1" t="s">
        <v>68</v>
      </c>
      <c r="AD8">
        <f t="shared" si="18"/>
        <v>6.9874194884618795E-2</v>
      </c>
      <c r="AE8">
        <f t="shared" si="19"/>
        <v>3.7956972819537159E-2</v>
      </c>
      <c r="AF8">
        <f t="shared" si="20"/>
        <v>1.324128221755376E-2</v>
      </c>
      <c r="AG8">
        <f t="shared" si="21"/>
        <v>2.4614356382086269E-2</v>
      </c>
      <c r="AH8">
        <f t="shared" si="22"/>
        <v>6.7443963965217055E-2</v>
      </c>
      <c r="AI8">
        <f t="shared" si="23"/>
        <v>0.19501790473528197</v>
      </c>
      <c r="AJ8">
        <f t="shared" si="24"/>
        <v>3.3750822163952685E-2</v>
      </c>
    </row>
    <row r="9" spans="1:45" x14ac:dyDescent="0.55000000000000004">
      <c r="A9" s="1" t="s">
        <v>9</v>
      </c>
      <c r="B9" s="3">
        <f>Data!D8 - Data!$C8</f>
        <v>8.9862983593374607E-2</v>
      </c>
      <c r="C9" s="3">
        <f>Data!E8 - Data!$C8</f>
        <v>6.0153266507274129E-2</v>
      </c>
      <c r="D9" s="3">
        <f>Data!F8 - Data!$C8</f>
        <v>0.11060778781693979</v>
      </c>
      <c r="E9" s="3">
        <f>Data!G8 - Data!$C8</f>
        <v>8.4329193036129152E-2</v>
      </c>
      <c r="F9" s="3">
        <f>Data!H8 - Data!$C8</f>
        <v>0.10748033945775749</v>
      </c>
      <c r="G9" s="3">
        <f>Data!I8 - Data!$C8</f>
        <v>0.2144349945187112</v>
      </c>
      <c r="H9" s="3">
        <f>Data!J8 - Data!$C8</f>
        <v>0.10583918690237</v>
      </c>
      <c r="I9">
        <v>3.9399999999999998E-2</v>
      </c>
      <c r="K9" s="1" t="s">
        <v>69</v>
      </c>
      <c r="L9">
        <f t="shared" si="4"/>
        <v>1.667623887535441E-2</v>
      </c>
      <c r="M9">
        <f t="shared" si="5"/>
        <v>1.3067003947406741E-2</v>
      </c>
      <c r="N9">
        <f t="shared" si="6"/>
        <v>8.9027698679536894E-3</v>
      </c>
      <c r="O9">
        <f t="shared" si="7"/>
        <v>3.4430669408140359E-3</v>
      </c>
      <c r="P9">
        <f t="shared" si="8"/>
        <v>1.9118557023175338E-2</v>
      </c>
      <c r="Q9">
        <f t="shared" si="9"/>
        <v>3.561480793726475E-2</v>
      </c>
      <c r="R9">
        <f t="shared" si="10"/>
        <v>3.3583712982818148E-2</v>
      </c>
      <c r="T9" s="1" t="s">
        <v>69</v>
      </c>
      <c r="U9">
        <f t="shared" si="11"/>
        <v>1.1345955680943192</v>
      </c>
      <c r="V9">
        <f t="shared" si="12"/>
        <v>1.0729243383437546</v>
      </c>
      <c r="W9">
        <f t="shared" si="13"/>
        <v>0.94333911360023304</v>
      </c>
      <c r="X9">
        <f t="shared" si="14"/>
        <v>1.2063018449352139</v>
      </c>
      <c r="Y9">
        <f t="shared" si="15"/>
        <v>0.73148427446725506</v>
      </c>
      <c r="Z9">
        <f t="shared" si="16"/>
        <v>1.3396386755544407</v>
      </c>
      <c r="AA9">
        <f t="shared" si="17"/>
        <v>1.938822623670565</v>
      </c>
      <c r="AC9" s="1" t="s">
        <v>69</v>
      </c>
      <c r="AD9">
        <f t="shared" si="18"/>
        <v>4.977891960164435E-2</v>
      </c>
      <c r="AE9">
        <f t="shared" si="19"/>
        <v>-4.7099468856089045E-2</v>
      </c>
      <c r="AF9">
        <f t="shared" si="20"/>
        <v>6.6399234797157827E-2</v>
      </c>
      <c r="AG9">
        <f t="shared" si="21"/>
        <v>8.540179093703186E-3</v>
      </c>
      <c r="AH9">
        <f t="shared" si="22"/>
        <v>4.1914548378572863E-2</v>
      </c>
      <c r="AI9">
        <f t="shared" si="23"/>
        <v>-4.2899276406343903E-2</v>
      </c>
      <c r="AJ9">
        <f t="shared" si="24"/>
        <v>-1.4945943278306624E-2</v>
      </c>
    </row>
    <row r="10" spans="1:45" x14ac:dyDescent="0.55000000000000004">
      <c r="A10" s="1" t="s">
        <v>10</v>
      </c>
      <c r="B10" s="3">
        <f>Data!D9 - Data!$C9</f>
        <v>1.7936143613729281E-2</v>
      </c>
      <c r="C10" s="3">
        <f>Data!E9 - Data!$C9</f>
        <v>1.3439826927226209E-2</v>
      </c>
      <c r="D10" s="3">
        <f>Data!F9 - Data!$C9</f>
        <v>-2.463422008524585E-3</v>
      </c>
      <c r="E10" s="3">
        <f>Data!G9 - Data!$C9</f>
        <v>1.7389102658474022E-2</v>
      </c>
      <c r="F10" s="3">
        <f>Data!H9 - Data!$C9</f>
        <v>1.356120935301617E-2</v>
      </c>
      <c r="G10" s="3">
        <f>Data!I9 - Data!$C9</f>
        <v>7.4055784393178808E-2</v>
      </c>
      <c r="H10" s="3">
        <f>Data!J9 - Data!$C9</f>
        <v>-9.7222904572476093E-2</v>
      </c>
      <c r="I10">
        <v>4.8999999999999998E-3</v>
      </c>
      <c r="K10" s="1" t="s">
        <v>70</v>
      </c>
      <c r="L10">
        <f t="shared" si="4"/>
        <v>1.6839223995626419E-2</v>
      </c>
      <c r="M10">
        <f t="shared" si="5"/>
        <v>1.1992805589746866E-2</v>
      </c>
      <c r="N10">
        <f t="shared" si="6"/>
        <v>8.9787524625392617E-3</v>
      </c>
      <c r="O10">
        <f t="shared" si="7"/>
        <v>3.0698351322166195E-3</v>
      </c>
      <c r="P10">
        <f t="shared" si="8"/>
        <v>1.8681861102829527E-2</v>
      </c>
      <c r="Q10">
        <f t="shared" si="9"/>
        <v>3.256651761104723E-2</v>
      </c>
      <c r="R10">
        <f t="shared" si="10"/>
        <v>3.2827489612682711E-2</v>
      </c>
      <c r="T10" s="1" t="s">
        <v>70</v>
      </c>
      <c r="U10">
        <f t="shared" si="11"/>
        <v>1.1285198518278237</v>
      </c>
      <c r="V10">
        <f t="shared" si="12"/>
        <v>1.0723031032406971</v>
      </c>
      <c r="W10">
        <f t="shared" si="13"/>
        <v>0.92968086843472364</v>
      </c>
      <c r="X10">
        <f t="shared" si="14"/>
        <v>1.1993940235103542</v>
      </c>
      <c r="Y10">
        <f t="shared" si="15"/>
        <v>0.71906986796257333</v>
      </c>
      <c r="Z10">
        <f t="shared" si="16"/>
        <v>1.3141411039835491</v>
      </c>
      <c r="AA10">
        <f t="shared" si="17"/>
        <v>1.9399740229406341</v>
      </c>
      <c r="AC10" s="1" t="s">
        <v>70</v>
      </c>
      <c r="AD10">
        <f t="shared" si="18"/>
        <v>7.7509592510892344E-3</v>
      </c>
      <c r="AE10">
        <f t="shared" si="19"/>
        <v>1.1508458264717351E-2</v>
      </c>
      <c r="AF10">
        <f t="shared" si="20"/>
        <v>4.840291792550825E-2</v>
      </c>
      <c r="AG10">
        <f t="shared" si="21"/>
        <v>2.9514580053190423E-2</v>
      </c>
      <c r="AH10">
        <f t="shared" si="22"/>
        <v>3.8421875088717715E-2</v>
      </c>
      <c r="AI10">
        <f t="shared" si="23"/>
        <v>0.10937184074557316</v>
      </c>
      <c r="AJ10">
        <f t="shared" si="24"/>
        <v>1.3570147524614801E-2</v>
      </c>
    </row>
    <row r="11" spans="1:45" x14ac:dyDescent="0.55000000000000004">
      <c r="A11" s="1" t="s">
        <v>11</v>
      </c>
      <c r="B11" s="3">
        <f>Data!D10 - Data!$C10</f>
        <v>7.1076552604385251E-2</v>
      </c>
      <c r="C11" s="3">
        <f>Data!E10 - Data!$C10</f>
        <v>8.8403182809282804E-2</v>
      </c>
      <c r="D11" s="3">
        <f>Data!F10 - Data!$C10</f>
        <v>1.3149892053658109E-2</v>
      </c>
      <c r="E11" s="3">
        <f>Data!G10 - Data!$C10</f>
        <v>1.6847319742675042E-2</v>
      </c>
      <c r="F11" s="3">
        <f>Data!H10 - Data!$C10</f>
        <v>8.4842111178462295E-3</v>
      </c>
      <c r="G11" s="3">
        <f>Data!I10 - Data!$C10</f>
        <v>0.1189108914545806</v>
      </c>
      <c r="H11" s="3">
        <f>Data!J10 - Data!$C10</f>
        <v>-3.7839705293445852E-2</v>
      </c>
      <c r="I11">
        <v>2.7000000000000001E-3</v>
      </c>
      <c r="K11" s="1" t="s">
        <v>71</v>
      </c>
      <c r="L11">
        <f t="shared" si="4"/>
        <v>1.6782738665780037E-2</v>
      </c>
      <c r="M11">
        <f t="shared" si="5"/>
        <v>1.2053411362630967E-2</v>
      </c>
      <c r="N11">
        <f t="shared" si="6"/>
        <v>9.8513313645663351E-3</v>
      </c>
      <c r="O11">
        <f t="shared" si="7"/>
        <v>3.3135806251297084E-3</v>
      </c>
      <c r="P11">
        <f t="shared" si="8"/>
        <v>1.9130062365914642E-2</v>
      </c>
      <c r="Q11">
        <f t="shared" si="9"/>
        <v>3.3086847060955271E-2</v>
      </c>
      <c r="R11">
        <f t="shared" si="10"/>
        <v>3.5026602261267768E-2</v>
      </c>
      <c r="T11" s="1" t="s">
        <v>71</v>
      </c>
      <c r="U11">
        <f t="shared" si="11"/>
        <v>1.1270706445745617</v>
      </c>
      <c r="V11">
        <f t="shared" si="12"/>
        <v>1.0719444057931402</v>
      </c>
      <c r="W11">
        <f t="shared" si="13"/>
        <v>0.93319087308995219</v>
      </c>
      <c r="X11">
        <f t="shared" si="14"/>
        <v>1.2032596432575868</v>
      </c>
      <c r="Y11">
        <f t="shared" si="15"/>
        <v>0.72077738948192727</v>
      </c>
      <c r="Z11">
        <f t="shared" si="16"/>
        <v>1.3261983033053972</v>
      </c>
      <c r="AA11">
        <f t="shared" si="17"/>
        <v>1.926643931265648</v>
      </c>
      <c r="AC11" s="1" t="s">
        <v>71</v>
      </c>
      <c r="AD11">
        <f t="shared" si="18"/>
        <v>-1.7049229610167478E-2</v>
      </c>
      <c r="AE11">
        <f t="shared" si="19"/>
        <v>-6.3525549080276772E-3</v>
      </c>
      <c r="AF11">
        <f t="shared" si="20"/>
        <v>-4.2786293694858521E-2</v>
      </c>
      <c r="AG11">
        <f t="shared" si="21"/>
        <v>-5.2465538209326881E-2</v>
      </c>
      <c r="AH11">
        <f t="shared" si="22"/>
        <v>-3.261693448989178E-2</v>
      </c>
      <c r="AI11">
        <f t="shared" si="23"/>
        <v>-1.6043090196834121E-2</v>
      </c>
      <c r="AJ11">
        <f t="shared" si="24"/>
        <v>0.13881466447928212</v>
      </c>
    </row>
    <row r="12" spans="1:45" x14ac:dyDescent="0.55000000000000004">
      <c r="A12" s="1" t="s">
        <v>12</v>
      </c>
      <c r="B12" s="3">
        <f>Data!D11 - Data!$C11</f>
        <v>4.1344799202214016E-3</v>
      </c>
      <c r="C12" s="3">
        <f>Data!E11 - Data!$C11</f>
        <v>-5.6917349489147416E-2</v>
      </c>
      <c r="D12" s="3">
        <f>Data!F11 - Data!$C11</f>
        <v>9.1273990133353463E-3</v>
      </c>
      <c r="E12" s="3">
        <f>Data!G11 - Data!$C11</f>
        <v>2.1005224251586331E-2</v>
      </c>
      <c r="F12" s="3">
        <f>Data!H11 - Data!$C11</f>
        <v>4.0077541725745708E-2</v>
      </c>
      <c r="G12" s="3">
        <f>Data!I11 - Data!$C11</f>
        <v>3.8328762357996635E-2</v>
      </c>
      <c r="H12" s="3">
        <f>Data!J11 - Data!$C11</f>
        <v>-3.1077817158579289E-2</v>
      </c>
      <c r="I12">
        <v>-2.01E-2</v>
      </c>
      <c r="K12" s="1" t="s">
        <v>72</v>
      </c>
      <c r="L12">
        <f t="shared" si="4"/>
        <v>1.5088335894391312E-2</v>
      </c>
      <c r="M12">
        <f t="shared" si="5"/>
        <v>1.0316703892045753E-2</v>
      </c>
      <c r="N12">
        <f t="shared" si="6"/>
        <v>8.6269517866440649E-3</v>
      </c>
      <c r="O12">
        <f t="shared" si="7"/>
        <v>1.8469845014722069E-3</v>
      </c>
      <c r="P12">
        <f t="shared" si="8"/>
        <v>1.8165246212539871E-2</v>
      </c>
      <c r="Q12">
        <f t="shared" si="9"/>
        <v>3.0486480297440752E-2</v>
      </c>
      <c r="R12">
        <f t="shared" si="10"/>
        <v>3.8809230151487725E-2</v>
      </c>
      <c r="T12" s="1" t="s">
        <v>72</v>
      </c>
      <c r="U12">
        <f t="shared" si="11"/>
        <v>1.1471183713417261</v>
      </c>
      <c r="V12">
        <f t="shared" si="12"/>
        <v>1.086865165572422</v>
      </c>
      <c r="W12">
        <f t="shared" si="13"/>
        <v>0.95742760901567192</v>
      </c>
      <c r="X12">
        <f t="shared" si="14"/>
        <v>1.2297760384990855</v>
      </c>
      <c r="Y12">
        <f t="shared" si="15"/>
        <v>0.74342751951015773</v>
      </c>
      <c r="Z12">
        <f t="shared" si="16"/>
        <v>1.355999729467144</v>
      </c>
      <c r="AA12">
        <f t="shared" si="17"/>
        <v>1.8721144124335207</v>
      </c>
      <c r="AC12" s="1" t="s">
        <v>72</v>
      </c>
      <c r="AD12">
        <f t="shared" si="18"/>
        <v>-1.7396558822274838E-2</v>
      </c>
      <c r="AE12">
        <f t="shared" si="19"/>
        <v>-4.5456702880808317E-2</v>
      </c>
      <c r="AF12">
        <f t="shared" si="20"/>
        <v>4.9117202151250955E-2</v>
      </c>
      <c r="AG12">
        <f t="shared" si="21"/>
        <v>-0.12814704032444008</v>
      </c>
      <c r="AH12">
        <f t="shared" si="22"/>
        <v>0.12700207484026724</v>
      </c>
      <c r="AI12">
        <f t="shared" si="23"/>
        <v>0.14426402107227707</v>
      </c>
      <c r="AJ12">
        <f t="shared" si="24"/>
        <v>0.31240841018473958</v>
      </c>
    </row>
    <row r="13" spans="1:45" x14ac:dyDescent="0.55000000000000004">
      <c r="A13" s="1" t="s">
        <v>13</v>
      </c>
      <c r="B13" s="3">
        <f>Data!D12 - Data!$C12</f>
        <v>-2.6698878658619869E-2</v>
      </c>
      <c r="C13" s="3">
        <f>Data!E12 - Data!$C12</f>
        <v>-4.9794904402671106E-2</v>
      </c>
      <c r="D13" s="3">
        <f>Data!F12 - Data!$C12</f>
        <v>-3.3877746338339634E-2</v>
      </c>
      <c r="E13" s="3">
        <f>Data!G12 - Data!$C12</f>
        <v>-9.6061518407424953E-2</v>
      </c>
      <c r="F13" s="3">
        <f>Data!H12 - Data!$C12</f>
        <v>5.5744958161767387E-3</v>
      </c>
      <c r="G13" s="3">
        <f>Data!I12 - Data!$C12</f>
        <v>0.29557169934204164</v>
      </c>
      <c r="H13" s="3">
        <f>Data!J12 - Data!$C12</f>
        <v>-4.2228139186963345E-2</v>
      </c>
      <c r="I13">
        <v>4.8599999999999997E-2</v>
      </c>
      <c r="K13" s="1" t="s">
        <v>73</v>
      </c>
      <c r="L13">
        <f t="shared" si="4"/>
        <v>1.4492455706607597E-2</v>
      </c>
      <c r="M13">
        <f t="shared" si="5"/>
        <v>1.0675900834312933E-2</v>
      </c>
      <c r="N13">
        <f t="shared" si="6"/>
        <v>8.642058387426552E-3</v>
      </c>
      <c r="O13">
        <f t="shared" si="7"/>
        <v>-4.4235001369341206E-4</v>
      </c>
      <c r="P13">
        <f t="shared" si="8"/>
        <v>1.8544654008542362E-2</v>
      </c>
      <c r="Q13">
        <f t="shared" si="9"/>
        <v>3.0954772757158019E-2</v>
      </c>
      <c r="R13">
        <f t="shared" si="10"/>
        <v>4.2372312053313564E-2</v>
      </c>
      <c r="T13" s="1" t="s">
        <v>73</v>
      </c>
      <c r="U13">
        <f t="shared" si="11"/>
        <v>1.1374464427818554</v>
      </c>
      <c r="V13">
        <f t="shared" si="12"/>
        <v>1.0519038522109576</v>
      </c>
      <c r="W13">
        <f t="shared" si="13"/>
        <v>0.97914530157150248</v>
      </c>
      <c r="X13">
        <f t="shared" si="14"/>
        <v>1.1898081216518814</v>
      </c>
      <c r="Y13">
        <f t="shared" si="15"/>
        <v>0.79730510266529542</v>
      </c>
      <c r="Z13">
        <f t="shared" si="16"/>
        <v>1.4113715045836794</v>
      </c>
      <c r="AA13">
        <f t="shared" si="17"/>
        <v>1.972904575043104</v>
      </c>
      <c r="AC13" s="1" t="s">
        <v>73</v>
      </c>
      <c r="AD13">
        <f t="shared" si="18"/>
        <v>0.12144295748530022</v>
      </c>
      <c r="AE13">
        <f t="shared" si="19"/>
        <v>5.654378217142017E-2</v>
      </c>
      <c r="AF13">
        <f t="shared" si="20"/>
        <v>-2.3771816891933521E-2</v>
      </c>
      <c r="AG13">
        <f t="shared" si="21"/>
        <v>2.154932181551119E-2</v>
      </c>
      <c r="AH13">
        <f t="shared" si="22"/>
        <v>9.491366404447369E-3</v>
      </c>
      <c r="AI13">
        <f t="shared" si="23"/>
        <v>0.30035310480132787</v>
      </c>
      <c r="AJ13">
        <f t="shared" si="24"/>
        <v>5.8784081159460079E-2</v>
      </c>
    </row>
    <row r="14" spans="1:45" x14ac:dyDescent="0.55000000000000004">
      <c r="A14" s="1" t="s">
        <v>14</v>
      </c>
      <c r="B14" s="3">
        <f>Data!D13 - Data!$C13</f>
        <v>5.3035535019044087E-2</v>
      </c>
      <c r="C14" s="3">
        <f>Data!E13 - Data!$C13</f>
        <v>-1.2326204826226591E-3</v>
      </c>
      <c r="D14" s="3">
        <f>Data!F13 - Data!$C13</f>
        <v>1.7878495910033508E-2</v>
      </c>
      <c r="E14" s="3">
        <f>Data!G13 - Data!$C13</f>
        <v>-2.8758059478355781E-2</v>
      </c>
      <c r="F14" s="3">
        <f>Data!H13 - Data!$C13</f>
        <v>3.786440124045317E-2</v>
      </c>
      <c r="G14" s="3">
        <f>Data!I13 - Data!$C13</f>
        <v>0.15913432476491191</v>
      </c>
      <c r="H14" s="3">
        <f>Data!J13 - Data!$C13</f>
        <v>0.12794708724004941</v>
      </c>
      <c r="I14">
        <v>1.8100000000000002E-2</v>
      </c>
      <c r="K14" s="1" t="s">
        <v>74</v>
      </c>
      <c r="L14">
        <f t="shared" si="4"/>
        <v>1.7869466894182673E-2</v>
      </c>
      <c r="M14">
        <f t="shared" si="5"/>
        <v>1.3025236333112528E-2</v>
      </c>
      <c r="N14">
        <f t="shared" si="6"/>
        <v>9.1499603366087985E-3</v>
      </c>
      <c r="O14">
        <f t="shared" si="7"/>
        <v>1.9664478470013472E-3</v>
      </c>
      <c r="P14">
        <f t="shared" si="8"/>
        <v>1.9027222211215614E-2</v>
      </c>
      <c r="Q14">
        <f t="shared" si="9"/>
        <v>3.3827707515452506E-2</v>
      </c>
      <c r="R14">
        <f t="shared" si="10"/>
        <v>4.5016471362733554E-2</v>
      </c>
      <c r="T14" s="1" t="s">
        <v>74</v>
      </c>
      <c r="U14">
        <f t="shared" si="11"/>
        <v>1.1383898675947319</v>
      </c>
      <c r="V14">
        <f t="shared" si="12"/>
        <v>1.071337468820978</v>
      </c>
      <c r="W14">
        <f t="shared" si="13"/>
        <v>1.0112007416278515</v>
      </c>
      <c r="X14">
        <f t="shared" si="14"/>
        <v>1.2262085966177649</v>
      </c>
      <c r="Y14">
        <f t="shared" si="15"/>
        <v>0.81345373818220623</v>
      </c>
      <c r="Z14">
        <f t="shared" si="16"/>
        <v>1.2947750790559245</v>
      </c>
      <c r="AA14">
        <f t="shared" si="17"/>
        <v>2.0179473546077245</v>
      </c>
      <c r="AC14" s="1" t="s">
        <v>74</v>
      </c>
      <c r="AD14">
        <f t="shared" si="18"/>
        <v>3.8926382387104191E-2</v>
      </c>
      <c r="AE14">
        <f t="shared" si="19"/>
        <v>-8.3956169031202454E-2</v>
      </c>
      <c r="AF14">
        <f t="shared" si="20"/>
        <v>-1.7125014073044204E-2</v>
      </c>
      <c r="AG14">
        <f t="shared" si="21"/>
        <v>-3.0608219578415058E-3</v>
      </c>
      <c r="AH14">
        <f t="shared" si="22"/>
        <v>-7.1805784441374143E-3</v>
      </c>
      <c r="AI14">
        <f t="shared" si="23"/>
        <v>-0.14184153413841399</v>
      </c>
      <c r="AJ14">
        <f t="shared" si="24"/>
        <v>-0.14213421903233814</v>
      </c>
    </row>
    <row r="15" spans="1:45" x14ac:dyDescent="0.55000000000000004">
      <c r="A15" s="1" t="s">
        <v>15</v>
      </c>
      <c r="B15" s="3">
        <f>Data!D14 - Data!$C14</f>
        <v>4.734653859497269E-2</v>
      </c>
      <c r="C15" s="3">
        <f>Data!E14 - Data!$C14</f>
        <v>9.7763683157969308E-2</v>
      </c>
      <c r="D15" s="3">
        <f>Data!F14 - Data!$C14</f>
        <v>3.1952065363421725E-2</v>
      </c>
      <c r="E15" s="3">
        <f>Data!G14 - Data!$C14</f>
        <v>0.13232499976127249</v>
      </c>
      <c r="F15" s="3">
        <f>Data!H14 - Data!$C14</f>
        <v>3.9992747965702471E-2</v>
      </c>
      <c r="G15" s="3">
        <f>Data!I14 - Data!$C14</f>
        <v>2.2458832958854379E-2</v>
      </c>
      <c r="H15" s="3">
        <f>Data!J14 - Data!$C14</f>
        <v>0.1785508297421598</v>
      </c>
      <c r="I15">
        <v>1.9400000000000001E-2</v>
      </c>
      <c r="K15" s="1" t="s">
        <v>75</v>
      </c>
      <c r="L15">
        <f t="shared" si="4"/>
        <v>1.7941244700643573E-2</v>
      </c>
      <c r="M15">
        <f t="shared" si="5"/>
        <v>1.2151734644860942E-2</v>
      </c>
      <c r="N15">
        <f t="shared" si="6"/>
        <v>8.9207412309933974E-3</v>
      </c>
      <c r="O15">
        <f t="shared" si="7"/>
        <v>2.7526308906159168E-3</v>
      </c>
      <c r="P15">
        <f t="shared" si="8"/>
        <v>1.8576592215803121E-2</v>
      </c>
      <c r="Q15">
        <f t="shared" si="9"/>
        <v>2.9600008107788182E-2</v>
      </c>
      <c r="R15">
        <f t="shared" si="10"/>
        <v>4.1521813603400501E-2</v>
      </c>
      <c r="T15" s="1" t="s">
        <v>75</v>
      </c>
      <c r="U15">
        <f t="shared" si="11"/>
        <v>1.1409255279490358</v>
      </c>
      <c r="V15">
        <f t="shared" si="12"/>
        <v>1.0586857381736654</v>
      </c>
      <c r="W15">
        <f t="shared" si="13"/>
        <v>1.0077863662975033</v>
      </c>
      <c r="X15">
        <f t="shared" si="14"/>
        <v>1.2270433359927468</v>
      </c>
      <c r="Y15">
        <f t="shared" si="15"/>
        <v>0.80965011568858536</v>
      </c>
      <c r="Z15">
        <f t="shared" si="16"/>
        <v>1.2671155568590597</v>
      </c>
      <c r="AA15">
        <f t="shared" si="17"/>
        <v>1.9902895374016492</v>
      </c>
      <c r="AC15" s="1" t="s">
        <v>75</v>
      </c>
      <c r="AD15">
        <f t="shared" si="18"/>
        <v>5.4568825104372193E-2</v>
      </c>
      <c r="AE15">
        <f t="shared" si="19"/>
        <v>-3.7614868746958907E-2</v>
      </c>
      <c r="AF15">
        <f t="shared" si="20"/>
        <v>4.6289803594737333E-6</v>
      </c>
      <c r="AG15">
        <f t="shared" si="21"/>
        <v>6.9371948710981457E-3</v>
      </c>
      <c r="AH15">
        <f t="shared" si="22"/>
        <v>-2.5470524270325597E-2</v>
      </c>
      <c r="AI15">
        <f t="shared" si="23"/>
        <v>-8.9298038906155036E-2</v>
      </c>
      <c r="AJ15">
        <f t="shared" si="24"/>
        <v>8.9925173248011914E-3</v>
      </c>
    </row>
    <row r="16" spans="1:45" x14ac:dyDescent="0.55000000000000004">
      <c r="A16" s="1" t="s">
        <v>16</v>
      </c>
      <c r="B16" s="3">
        <f>Data!D15 - Data!$C15</f>
        <v>0.12848351744542807</v>
      </c>
      <c r="C16" s="3">
        <f>Data!E15 - Data!$C15</f>
        <v>2.5781549535707389E-2</v>
      </c>
      <c r="D16" s="3">
        <f>Data!F15 - Data!$C15</f>
        <v>3.2758015577940745E-2</v>
      </c>
      <c r="E16" s="3">
        <f>Data!G15 - Data!$C15</f>
        <v>3.9655146510478814E-2</v>
      </c>
      <c r="F16" s="3">
        <f>Data!H15 - Data!$C15</f>
        <v>-1.076367048744791E-2</v>
      </c>
      <c r="G16" s="3">
        <f>Data!I15 - Data!$C15</f>
        <v>-7.0925464169060468E-2</v>
      </c>
      <c r="H16" s="3">
        <f>Data!J15 - Data!$C15</f>
        <v>-8.1005611888445451E-3</v>
      </c>
      <c r="I16">
        <v>3.5499999999999997E-2</v>
      </c>
      <c r="K16" s="1" t="s">
        <v>76</v>
      </c>
      <c r="L16">
        <f t="shared" si="4"/>
        <v>1.8702911777996364E-2</v>
      </c>
      <c r="M16">
        <f t="shared" si="5"/>
        <v>9.9143438206285624E-3</v>
      </c>
      <c r="N16">
        <f t="shared" si="6"/>
        <v>8.6510991192486914E-3</v>
      </c>
      <c r="O16">
        <f t="shared" si="7"/>
        <v>1.1561083554688378E-3</v>
      </c>
      <c r="P16">
        <f t="shared" si="8"/>
        <v>1.7428758732765656E-2</v>
      </c>
      <c r="Q16">
        <f t="shared" si="9"/>
        <v>2.7257797944406071E-2</v>
      </c>
      <c r="R16">
        <f t="shared" si="10"/>
        <v>3.9162822283192116E-2</v>
      </c>
      <c r="T16" s="1" t="s">
        <v>76</v>
      </c>
      <c r="U16">
        <f t="shared" si="11"/>
        <v>1.1200335646490789</v>
      </c>
      <c r="V16">
        <f t="shared" si="12"/>
        <v>1.0834887560307329</v>
      </c>
      <c r="W16">
        <f t="shared" si="13"/>
        <v>1.0126210151889674</v>
      </c>
      <c r="X16">
        <f t="shared" si="14"/>
        <v>1.2196397669487864</v>
      </c>
      <c r="Y16">
        <f t="shared" si="15"/>
        <v>0.8340831324220358</v>
      </c>
      <c r="Z16">
        <f t="shared" si="16"/>
        <v>1.3353218456753486</v>
      </c>
      <c r="AA16">
        <f t="shared" si="17"/>
        <v>2.0038301021731391</v>
      </c>
      <c r="AC16" s="1" t="s">
        <v>76</v>
      </c>
      <c r="AD16">
        <f t="shared" si="18"/>
        <v>-2.9732589960721978E-2</v>
      </c>
      <c r="AE16">
        <f t="shared" si="19"/>
        <v>5.137606190308918E-2</v>
      </c>
      <c r="AF16">
        <f t="shared" si="20"/>
        <v>1.71372218476269E-2</v>
      </c>
      <c r="AG16">
        <f t="shared" si="21"/>
        <v>-0.29853457699748293</v>
      </c>
      <c r="AH16">
        <f t="shared" si="22"/>
        <v>-2.0181563007193593E-2</v>
      </c>
      <c r="AI16">
        <f t="shared" si="23"/>
        <v>2.6320431424854424E-2</v>
      </c>
      <c r="AJ16">
        <f t="shared" si="24"/>
        <v>-2.5080832333715233E-2</v>
      </c>
    </row>
    <row r="17" spans="1:36" x14ac:dyDescent="0.55000000000000004">
      <c r="A17" s="1" t="s">
        <v>17</v>
      </c>
      <c r="B17" s="3">
        <f>Data!D16 - Data!$C16</f>
        <v>5.2936394260228531E-2</v>
      </c>
      <c r="C17" s="3">
        <f>Data!E16 - Data!$C16</f>
        <v>4.8810120630820866E-2</v>
      </c>
      <c r="D17" s="3">
        <f>Data!F16 - Data!$C16</f>
        <v>7.4138813261381501E-3</v>
      </c>
      <c r="E17" s="3">
        <f>Data!G16 - Data!$C16</f>
        <v>4.7730008850338922E-2</v>
      </c>
      <c r="F17" s="3">
        <f>Data!H16 - Data!$C16</f>
        <v>3.532495927252307E-2</v>
      </c>
      <c r="G17" s="3">
        <f>Data!I16 - Data!$C16</f>
        <v>7.4468064310065668E-2</v>
      </c>
      <c r="H17" s="3">
        <f>Data!J16 - Data!$C16</f>
        <v>0.11294450226739401</v>
      </c>
      <c r="I17">
        <v>1.6999999999999999E-3</v>
      </c>
      <c r="K17" s="1" t="s">
        <v>77</v>
      </c>
      <c r="L17">
        <f t="shared" si="4"/>
        <v>1.6724334430342651E-2</v>
      </c>
      <c r="M17">
        <f t="shared" si="5"/>
        <v>1.1064607255550715E-2</v>
      </c>
      <c r="N17">
        <f t="shared" si="6"/>
        <v>8.9915466543761327E-3</v>
      </c>
      <c r="O17">
        <f t="shared" si="7"/>
        <v>-4.7113158071611996E-3</v>
      </c>
      <c r="P17">
        <f t="shared" si="8"/>
        <v>1.7524861755051246E-2</v>
      </c>
      <c r="Q17">
        <f t="shared" si="9"/>
        <v>2.9357991157802434E-2</v>
      </c>
      <c r="R17">
        <f t="shared" si="10"/>
        <v>3.9613166743391985E-2</v>
      </c>
      <c r="T17" s="1" t="s">
        <v>77</v>
      </c>
      <c r="U17">
        <f t="shared" si="11"/>
        <v>1.1203923008343213</v>
      </c>
      <c r="V17">
        <f t="shared" si="12"/>
        <v>1.0766414592229201</v>
      </c>
      <c r="W17">
        <f t="shared" si="13"/>
        <v>1.0124834464061607</v>
      </c>
      <c r="X17">
        <f t="shared" si="14"/>
        <v>1.2985802890158062</v>
      </c>
      <c r="Y17">
        <f t="shared" si="15"/>
        <v>0.85400837737245117</v>
      </c>
      <c r="Z17">
        <f t="shared" si="16"/>
        <v>1.3610652549455255</v>
      </c>
      <c r="AA17">
        <f t="shared" si="17"/>
        <v>2.0413094251983934</v>
      </c>
      <c r="AC17" s="1" t="s">
        <v>77</v>
      </c>
      <c r="AD17">
        <f t="shared" si="18"/>
        <v>2.4312746755076407E-2</v>
      </c>
      <c r="AE17">
        <f t="shared" si="19"/>
        <v>2.8276728085949845E-2</v>
      </c>
      <c r="AF17">
        <f t="shared" si="20"/>
        <v>4.0918458409546117E-3</v>
      </c>
      <c r="AG17">
        <f t="shared" si="21"/>
        <v>1.3692768081994378E-2</v>
      </c>
      <c r="AH17">
        <f t="shared" si="22"/>
        <v>7.6919015860607495E-3</v>
      </c>
      <c r="AI17">
        <f t="shared" si="23"/>
        <v>7.7046021296535913E-2</v>
      </c>
      <c r="AJ17">
        <f t="shared" si="24"/>
        <v>0.1751364790366452</v>
      </c>
    </row>
    <row r="18" spans="1:36" x14ac:dyDescent="0.55000000000000004">
      <c r="A18" s="1" t="s">
        <v>18</v>
      </c>
      <c r="B18" s="3">
        <f>Data!D17 - Data!$C17</f>
        <v>-5.6980903783626592E-4</v>
      </c>
      <c r="C18" s="3">
        <f>Data!E17 - Data!$C17</f>
        <v>4.2870871588667807E-2</v>
      </c>
      <c r="D18" s="3">
        <f>Data!F17 - Data!$C17</f>
        <v>9.1596868989619995E-2</v>
      </c>
      <c r="E18" s="3">
        <f>Data!G17 - Data!$C17</f>
        <v>5.7226335100450887E-2</v>
      </c>
      <c r="F18" s="3">
        <f>Data!H17 - Data!$C17</f>
        <v>3.897733265395148E-2</v>
      </c>
      <c r="G18" s="3">
        <f>Data!I17 - Data!$C17</f>
        <v>-4.3004445474687347E-2</v>
      </c>
      <c r="H18" s="3">
        <f>Data!J17 - Data!$C17</f>
        <v>0.12803035120778761</v>
      </c>
      <c r="I18">
        <v>1.0800000000000001E-2</v>
      </c>
      <c r="K18" s="1" t="s">
        <v>78</v>
      </c>
      <c r="L18">
        <f t="shared" si="4"/>
        <v>1.6231182669530213E-2</v>
      </c>
      <c r="M18">
        <f t="shared" si="5"/>
        <v>1.0686972256508857E-2</v>
      </c>
      <c r="N18">
        <f t="shared" si="6"/>
        <v>8.9765928075466826E-3</v>
      </c>
      <c r="O18">
        <f t="shared" si="7"/>
        <v>-5.3243156862590544E-3</v>
      </c>
      <c r="P18">
        <f t="shared" si="8"/>
        <v>1.7088697722631746E-2</v>
      </c>
      <c r="Q18">
        <f t="shared" si="9"/>
        <v>2.9314526643893887E-2</v>
      </c>
      <c r="R18">
        <f t="shared" si="10"/>
        <v>4.0404923946680465E-2</v>
      </c>
      <c r="T18" s="1" t="s">
        <v>78</v>
      </c>
      <c r="U18">
        <f t="shared" si="11"/>
        <v>1.1242033817731245</v>
      </c>
      <c r="V18">
        <f t="shared" si="12"/>
        <v>1.0818930830156694</v>
      </c>
      <c r="W18">
        <f t="shared" si="13"/>
        <v>1.0115491975460811</v>
      </c>
      <c r="X18">
        <f t="shared" si="14"/>
        <v>1.3051535707431379</v>
      </c>
      <c r="Y18">
        <f t="shared" si="15"/>
        <v>0.85399323794905613</v>
      </c>
      <c r="Z18">
        <f t="shared" si="16"/>
        <v>1.3710236120752435</v>
      </c>
      <c r="AA18">
        <f t="shared" si="17"/>
        <v>2.0654188005732164</v>
      </c>
      <c r="AC18" s="1" t="s">
        <v>78</v>
      </c>
      <c r="AD18">
        <f t="shared" si="18"/>
        <v>8.6566474365537271E-3</v>
      </c>
      <c r="AE18">
        <f t="shared" si="19"/>
        <v>-0.13571895402443601</v>
      </c>
      <c r="AF18">
        <f t="shared" si="20"/>
        <v>-8.1562830646958281E-2</v>
      </c>
      <c r="AG18">
        <f t="shared" si="21"/>
        <v>2.4370954508156503E-2</v>
      </c>
      <c r="AH18">
        <f t="shared" si="22"/>
        <v>-1.9506453561398809E-2</v>
      </c>
      <c r="AI18">
        <f t="shared" si="23"/>
        <v>-0.19114502447920209</v>
      </c>
      <c r="AJ18">
        <f t="shared" si="24"/>
        <v>2.4107993122925719E-3</v>
      </c>
    </row>
    <row r="19" spans="1:36" x14ac:dyDescent="0.55000000000000004">
      <c r="A19" s="1" t="s">
        <v>19</v>
      </c>
      <c r="B19" s="3">
        <f>Data!D18 - Data!$C18</f>
        <v>6.2817785966622949E-2</v>
      </c>
      <c r="C19" s="3">
        <f>Data!E18 - Data!$C18</f>
        <v>7.4676461314963902E-2</v>
      </c>
      <c r="D19" s="3">
        <f>Data!F18 - Data!$C18</f>
        <v>6.4413824216980428E-2</v>
      </c>
      <c r="E19" s="3">
        <f>Data!G18 - Data!$C18</f>
        <v>7.453297450452135E-3</v>
      </c>
      <c r="F19" s="3">
        <f>Data!H18 - Data!$C18</f>
        <v>1.9557816923483282E-2</v>
      </c>
      <c r="G19" s="3">
        <f>Data!I18 - Data!$C18</f>
        <v>0.3833886316041627</v>
      </c>
      <c r="H19" s="3">
        <f>Data!J18 - Data!$C18</f>
        <v>8.5177034603921273E-2</v>
      </c>
      <c r="I19">
        <v>1.0699999999999999E-2</v>
      </c>
      <c r="K19" s="1" t="s">
        <v>79</v>
      </c>
      <c r="L19">
        <f t="shared" si="4"/>
        <v>1.6528204527425476E-2</v>
      </c>
      <c r="M19">
        <f t="shared" si="5"/>
        <v>6.7625714272698985E-3</v>
      </c>
      <c r="N19">
        <f t="shared" si="6"/>
        <v>5.5660350813165147E-3</v>
      </c>
      <c r="O19">
        <f t="shared" si="7"/>
        <v>-5.4052300886960856E-3</v>
      </c>
      <c r="P19">
        <f t="shared" si="8"/>
        <v>1.5982073147859089E-2</v>
      </c>
      <c r="Q19">
        <f t="shared" si="9"/>
        <v>2.5371724667653417E-2</v>
      </c>
      <c r="R19">
        <f t="shared" si="10"/>
        <v>3.83864950628032E-2</v>
      </c>
      <c r="T19" s="1" t="s">
        <v>79</v>
      </c>
      <c r="U19">
        <f t="shared" si="11"/>
        <v>1.1296747509860585</v>
      </c>
      <c r="V19">
        <f t="shared" si="12"/>
        <v>1.1876608544408509</v>
      </c>
      <c r="W19">
        <f t="shared" si="13"/>
        <v>1.0769587860538392</v>
      </c>
      <c r="X19">
        <f t="shared" si="14"/>
        <v>1.2837020775588635</v>
      </c>
      <c r="Y19">
        <f t="shared" si="15"/>
        <v>0.88043078074581482</v>
      </c>
      <c r="Z19">
        <f t="shared" si="16"/>
        <v>1.5302871026342151</v>
      </c>
      <c r="AA19">
        <f t="shared" si="17"/>
        <v>2.0928682053608316</v>
      </c>
      <c r="AC19" s="1" t="s">
        <v>79</v>
      </c>
      <c r="AD19">
        <f t="shared" si="18"/>
        <v>-5.2342362098889185E-2</v>
      </c>
      <c r="AE19">
        <f t="shared" si="19"/>
        <v>-2.9026270698067558E-2</v>
      </c>
      <c r="AF19">
        <f t="shared" si="20"/>
        <v>-4.705956062497821E-3</v>
      </c>
      <c r="AG19">
        <f t="shared" si="21"/>
        <v>-3.0005283361110777E-2</v>
      </c>
      <c r="AH19">
        <f t="shared" si="22"/>
        <v>-1.766519014669745E-2</v>
      </c>
      <c r="AI19">
        <f t="shared" si="23"/>
        <v>1.164256471057027E-2</v>
      </c>
      <c r="AJ19">
        <f t="shared" si="24"/>
        <v>-0.12238173383963458</v>
      </c>
    </row>
    <row r="20" spans="1:36" x14ac:dyDescent="0.55000000000000004">
      <c r="A20" s="1" t="s">
        <v>20</v>
      </c>
      <c r="B20" s="3">
        <f>Data!D19 - Data!$C19</f>
        <v>-5.3922352710993174E-2</v>
      </c>
      <c r="C20" s="3">
        <f>Data!E19 - Data!$C19</f>
        <v>-2.7363939876424111E-2</v>
      </c>
      <c r="D20" s="3">
        <f>Data!F19 - Data!$C19</f>
        <v>-5.8774142182568566E-2</v>
      </c>
      <c r="E20" s="3">
        <f>Data!G19 - Data!$C19</f>
        <v>-3.769247987365176E-3</v>
      </c>
      <c r="F20" s="3">
        <f>Data!H19 - Data!$C19</f>
        <v>-7.9723749153198346E-3</v>
      </c>
      <c r="G20" s="3">
        <f>Data!I19 - Data!$C19</f>
        <v>1.909575013994292E-3</v>
      </c>
      <c r="H20" s="3">
        <f>Data!J19 - Data!$C19</f>
        <v>5.9808771991791618E-2</v>
      </c>
      <c r="I20">
        <v>7.9000000000000008E-3</v>
      </c>
      <c r="K20" s="1" t="s">
        <v>80</v>
      </c>
      <c r="L20">
        <f t="shared" si="4"/>
        <v>1.4740735687030595E-2</v>
      </c>
      <c r="M20">
        <f t="shared" si="5"/>
        <v>5.2101867111207303E-3</v>
      </c>
      <c r="N20">
        <f t="shared" si="6"/>
        <v>4.5961209028649343E-3</v>
      </c>
      <c r="O20">
        <f t="shared" si="7"/>
        <v>-5.8255958384943957E-3</v>
      </c>
      <c r="P20">
        <f t="shared" si="8"/>
        <v>1.5484484434681318E-2</v>
      </c>
      <c r="Q20">
        <f t="shared" si="9"/>
        <v>1.9438189301257194E-2</v>
      </c>
      <c r="R20">
        <f t="shared" si="10"/>
        <v>3.5137428237599633E-2</v>
      </c>
      <c r="T20" s="1" t="s">
        <v>80</v>
      </c>
      <c r="U20">
        <f t="shared" si="11"/>
        <v>1.1362596779592984</v>
      </c>
      <c r="V20">
        <f t="shared" si="12"/>
        <v>1.1910488407181512</v>
      </c>
      <c r="W20">
        <f t="shared" si="13"/>
        <v>1.0779026899150495</v>
      </c>
      <c r="X20">
        <f t="shared" si="14"/>
        <v>1.2860660207952863</v>
      </c>
      <c r="Y20">
        <f t="shared" si="15"/>
        <v>0.88366832226050596</v>
      </c>
      <c r="Z20">
        <f t="shared" si="16"/>
        <v>1.5312966075835419</v>
      </c>
      <c r="AA20">
        <f t="shared" si="17"/>
        <v>2.1082899540850382</v>
      </c>
      <c r="AC20" s="1" t="s">
        <v>80</v>
      </c>
      <c r="AD20">
        <f t="shared" si="18"/>
        <v>1.4765571781434547E-2</v>
      </c>
      <c r="AE20">
        <f t="shared" si="19"/>
        <v>-1.7011110002088201E-2</v>
      </c>
      <c r="AF20">
        <f t="shared" si="20"/>
        <v>4.9023691302432393E-2</v>
      </c>
      <c r="AG20">
        <f t="shared" si="21"/>
        <v>-5.9839680017259131E-2</v>
      </c>
      <c r="AH20">
        <f t="shared" si="22"/>
        <v>2.0507733017292779E-2</v>
      </c>
      <c r="AI20">
        <f t="shared" si="23"/>
        <v>-6.0113746975924365E-2</v>
      </c>
      <c r="AJ20">
        <f t="shared" si="24"/>
        <v>6.4608614920106527E-2</v>
      </c>
    </row>
    <row r="21" spans="1:36" x14ac:dyDescent="0.55000000000000004">
      <c r="A21" s="1" t="s">
        <v>21</v>
      </c>
      <c r="B21" s="3">
        <f>Data!D20 - Data!$C20</f>
        <v>3.2004119016312428E-2</v>
      </c>
      <c r="C21" s="3">
        <f>Data!E20 - Data!$C20</f>
        <v>1.9733850865833711E-2</v>
      </c>
      <c r="D21" s="3">
        <f>Data!F20 - Data!$C20</f>
        <v>2.3256546975285151E-2</v>
      </c>
      <c r="E21" s="3">
        <f>Data!G20 - Data!$C20</f>
        <v>0.12030940892661379</v>
      </c>
      <c r="F21" s="3">
        <f>Data!H20 - Data!$C20</f>
        <v>5.3993358334581444E-2</v>
      </c>
      <c r="G21" s="3">
        <f>Data!I20 - Data!$C20</f>
        <v>0.1234699649361279</v>
      </c>
      <c r="H21" s="3">
        <f>Data!J20 - Data!$C20</f>
        <v>-0.10617270255162811</v>
      </c>
      <c r="I21">
        <v>1.8800000000000001E-2</v>
      </c>
      <c r="K21" s="1" t="s">
        <v>81</v>
      </c>
      <c r="L21">
        <f t="shared" si="4"/>
        <v>1.6040449017913464E-2</v>
      </c>
      <c r="M21">
        <f t="shared" si="5"/>
        <v>5.4211980758646552E-3</v>
      </c>
      <c r="N21">
        <f t="shared" si="6"/>
        <v>6.7816893758845757E-3</v>
      </c>
      <c r="O21">
        <f t="shared" si="7"/>
        <v>-6.8847239897261419E-3</v>
      </c>
      <c r="P21">
        <f t="shared" si="8"/>
        <v>1.6104917553747981E-2</v>
      </c>
      <c r="Q21">
        <f t="shared" si="9"/>
        <v>1.8174332492699063E-2</v>
      </c>
      <c r="R21">
        <f t="shared" si="10"/>
        <v>3.5655164448227014E-2</v>
      </c>
      <c r="T21" s="1" t="s">
        <v>81</v>
      </c>
      <c r="U21">
        <f t="shared" si="11"/>
        <v>1.1356723966891655</v>
      </c>
      <c r="V21">
        <f t="shared" si="12"/>
        <v>1.2041462841548414</v>
      </c>
      <c r="W21">
        <f t="shared" si="13"/>
        <v>1.0505680465254343</v>
      </c>
      <c r="X21">
        <f t="shared" si="14"/>
        <v>1.3185949374465096</v>
      </c>
      <c r="Y21">
        <f t="shared" si="15"/>
        <v>0.88041325131707249</v>
      </c>
      <c r="Z21">
        <f t="shared" si="16"/>
        <v>1.5790747885563916</v>
      </c>
      <c r="AA21">
        <f t="shared" si="17"/>
        <v>2.0905680081756768</v>
      </c>
      <c r="AC21" s="1" t="s">
        <v>81</v>
      </c>
      <c r="AD21">
        <f t="shared" si="18"/>
        <v>7.9150007526286259E-2</v>
      </c>
      <c r="AE21">
        <f t="shared" si="19"/>
        <v>0.15455917190388227</v>
      </c>
      <c r="AF21">
        <f t="shared" si="20"/>
        <v>-3.4892168081149602E-2</v>
      </c>
      <c r="AG21">
        <f t="shared" si="21"/>
        <v>-0.14032277609884741</v>
      </c>
      <c r="AH21">
        <f t="shared" si="22"/>
        <v>8.0411881995296336E-3</v>
      </c>
      <c r="AI21">
        <f t="shared" si="23"/>
        <v>4.6501861516831611E-2</v>
      </c>
      <c r="AJ21">
        <f t="shared" si="24"/>
        <v>0.12289790595840716</v>
      </c>
    </row>
    <row r="22" spans="1:36" x14ac:dyDescent="0.55000000000000004">
      <c r="A22" s="1" t="s">
        <v>22</v>
      </c>
      <c r="B22" s="3">
        <f>Data!D21 - Data!$C21</f>
        <v>0.10176914393359721</v>
      </c>
      <c r="C22" s="3">
        <f>Data!E21 - Data!$C21</f>
        <v>-8.1688485312847326E-3</v>
      </c>
      <c r="D22" s="3">
        <f>Data!F21 - Data!$C21</f>
        <v>8.5894385656454363E-3</v>
      </c>
      <c r="E22" s="3">
        <f>Data!G21 - Data!$C21</f>
        <v>1.5170866838704401E-2</v>
      </c>
      <c r="F22" s="3">
        <f>Data!H21 - Data!$C21</f>
        <v>2.7572860878267609E-2</v>
      </c>
      <c r="G22" s="3">
        <f>Data!I21 - Data!$C21</f>
        <v>4.1742956059696593E-2</v>
      </c>
      <c r="H22" s="3">
        <f>Data!J21 - Data!$C21</f>
        <v>9.9356622621990798E-2</v>
      </c>
      <c r="I22">
        <v>1.8E-3</v>
      </c>
      <c r="K22" s="1" t="s">
        <v>82</v>
      </c>
      <c r="L22">
        <f t="shared" si="4"/>
        <v>1.6834914281137973E-2</v>
      </c>
      <c r="M22">
        <f t="shared" si="5"/>
        <v>7.2276169551016428E-3</v>
      </c>
      <c r="N22">
        <f t="shared" si="6"/>
        <v>6.3672530351103554E-3</v>
      </c>
      <c r="O22">
        <f t="shared" si="7"/>
        <v>-1.0032123648282567E-2</v>
      </c>
      <c r="P22">
        <f t="shared" si="8"/>
        <v>1.5670454531748979E-2</v>
      </c>
      <c r="Q22">
        <f t="shared" si="9"/>
        <v>1.7272765161358689E-2</v>
      </c>
      <c r="R22">
        <f t="shared" si="10"/>
        <v>3.955405374259148E-2</v>
      </c>
      <c r="T22" s="1" t="s">
        <v>82</v>
      </c>
      <c r="U22">
        <f t="shared" si="11"/>
        <v>1.1693157721927347</v>
      </c>
      <c r="V22">
        <f t="shared" si="12"/>
        <v>1.283419646173805</v>
      </c>
      <c r="W22">
        <f t="shared" si="13"/>
        <v>1.028710745063145</v>
      </c>
      <c r="X22">
        <f t="shared" si="14"/>
        <v>1.2426805121709785</v>
      </c>
      <c r="Y22">
        <f t="shared" si="15"/>
        <v>0.87503024422556852</v>
      </c>
      <c r="Z22">
        <f t="shared" si="16"/>
        <v>1.5900787337768498</v>
      </c>
      <c r="AA22">
        <f t="shared" si="17"/>
        <v>2.1461970332150395</v>
      </c>
      <c r="AC22" s="1" t="s">
        <v>82</v>
      </c>
      <c r="AD22">
        <f t="shared" si="18"/>
        <v>9.6313713462256728E-3</v>
      </c>
      <c r="AE22">
        <f t="shared" si="19"/>
        <v>-1.4130125579767942E-2</v>
      </c>
      <c r="AF22">
        <f t="shared" si="20"/>
        <v>-2.7332286625295542E-2</v>
      </c>
      <c r="AG22">
        <f t="shared" si="21"/>
        <v>6.9021895882013934E-2</v>
      </c>
      <c r="AH22">
        <f t="shared" si="22"/>
        <v>-3.755135708414372E-2</v>
      </c>
      <c r="AI22">
        <f t="shared" si="23"/>
        <v>-0.11092389782952268</v>
      </c>
      <c r="AJ22">
        <f t="shared" si="24"/>
        <v>6.5229558070694221E-3</v>
      </c>
    </row>
    <row r="23" spans="1:36" x14ac:dyDescent="0.55000000000000004">
      <c r="A23" s="1" t="s">
        <v>23</v>
      </c>
      <c r="B23" s="3">
        <f>Data!D22 - Data!$C22</f>
        <v>-5.7453438391239606E-2</v>
      </c>
      <c r="C23" s="3">
        <f>Data!E22 - Data!$C22</f>
        <v>-2.053079206903962E-2</v>
      </c>
      <c r="D23" s="3">
        <f>Data!F22 - Data!$C22</f>
        <v>2.0157529369905787E-2</v>
      </c>
      <c r="E23" s="3">
        <f>Data!G22 - Data!$C22</f>
        <v>-7.2964175987125669E-3</v>
      </c>
      <c r="F23" s="3">
        <f>Data!H22 - Data!$C22</f>
        <v>6.6325626482201098E-4</v>
      </c>
      <c r="G23" s="3">
        <f>Data!I22 - Data!$C22</f>
        <v>5.509304366543278E-2</v>
      </c>
      <c r="H23" s="3">
        <f>Data!J22 - Data!$C22</f>
        <v>-4.2484754245049695E-2</v>
      </c>
      <c r="I23">
        <v>2.4899999999999999E-2</v>
      </c>
      <c r="K23" s="1" t="s">
        <v>83</v>
      </c>
      <c r="L23">
        <f t="shared" si="4"/>
        <v>1.5275823995081549E-2</v>
      </c>
      <c r="M23">
        <f t="shared" si="5"/>
        <v>7.11529713778109E-3</v>
      </c>
      <c r="N23">
        <f t="shared" si="6"/>
        <v>5.7050817858784689E-3</v>
      </c>
      <c r="O23">
        <f t="shared" si="7"/>
        <v>-8.8870788780177744E-3</v>
      </c>
      <c r="P23">
        <f t="shared" si="8"/>
        <v>1.4457796895023179E-2</v>
      </c>
      <c r="Q23">
        <f t="shared" si="9"/>
        <v>1.4407784342917767E-2</v>
      </c>
      <c r="R23">
        <f t="shared" si="10"/>
        <v>3.7952972797463472E-2</v>
      </c>
      <c r="T23" s="1" t="s">
        <v>83</v>
      </c>
      <c r="U23">
        <f t="shared" si="11"/>
        <v>1.1753758359711353</v>
      </c>
      <c r="V23">
        <f t="shared" si="12"/>
        <v>1.2887475746656316</v>
      </c>
      <c r="W23">
        <f t="shared" si="13"/>
        <v>1.0384764957603259</v>
      </c>
      <c r="X23">
        <f t="shared" si="14"/>
        <v>1.2209157912415958</v>
      </c>
      <c r="Y23">
        <f t="shared" si="15"/>
        <v>0.89092102179758792</v>
      </c>
      <c r="Z23">
        <f t="shared" si="16"/>
        <v>1.6281983627244598</v>
      </c>
      <c r="AA23">
        <f t="shared" si="17"/>
        <v>2.1584371031814742</v>
      </c>
      <c r="AC23" s="1" t="s">
        <v>83</v>
      </c>
      <c r="AD23">
        <f t="shared" si="18"/>
        <v>-1.187585212197477E-2</v>
      </c>
      <c r="AE23">
        <f t="shared" si="19"/>
        <v>9.8471333759323904E-3</v>
      </c>
      <c r="AF23">
        <f t="shared" si="20"/>
        <v>-2.4008428069732274E-2</v>
      </c>
      <c r="AG23">
        <f t="shared" si="21"/>
        <v>-5.5116323873878478E-2</v>
      </c>
      <c r="AH23">
        <f t="shared" si="22"/>
        <v>-2.6064235684859591E-2</v>
      </c>
      <c r="AI23">
        <f t="shared" si="23"/>
        <v>-4.5599472307612687E-2</v>
      </c>
      <c r="AJ23">
        <f t="shared" si="24"/>
        <v>0.16210872932239712</v>
      </c>
    </row>
    <row r="24" spans="1:36" x14ac:dyDescent="0.55000000000000004">
      <c r="A24" s="1" t="s">
        <v>24</v>
      </c>
      <c r="B24" s="3">
        <f>Data!D23 - Data!$C23</f>
        <v>9.5907759781582627E-2</v>
      </c>
      <c r="C24" s="3">
        <f>Data!E23 - Data!$C23</f>
        <v>0.14881651762490489</v>
      </c>
      <c r="D24" s="3">
        <f>Data!F23 - Data!$C23</f>
        <v>5.9082711504767529E-2</v>
      </c>
      <c r="E24" s="3">
        <f>Data!G23 - Data!$C23</f>
        <v>5.288349109213776E-2</v>
      </c>
      <c r="F24" s="3">
        <f>Data!H23 - Data!$C23</f>
        <v>0.11576019411376841</v>
      </c>
      <c r="G24" s="3">
        <f>Data!I23 - Data!$C23</f>
        <v>0.15594966461777748</v>
      </c>
      <c r="H24" s="3">
        <f>Data!J23 - Data!$C23</f>
        <v>-2.895631023319388E-2</v>
      </c>
      <c r="I24">
        <v>2.2599999999999999E-2</v>
      </c>
      <c r="K24" s="1" t="s">
        <v>84</v>
      </c>
      <c r="L24">
        <f t="shared" si="4"/>
        <v>1.6324251215329721E-2</v>
      </c>
      <c r="M24">
        <f t="shared" si="5"/>
        <v>8.1231762202725478E-3</v>
      </c>
      <c r="N24">
        <f t="shared" si="6"/>
        <v>5.2584608422264947E-3</v>
      </c>
      <c r="O24">
        <f t="shared" si="7"/>
        <v>-9.4059517079897598E-3</v>
      </c>
      <c r="P24">
        <f t="shared" si="8"/>
        <v>1.4173570554352704E-2</v>
      </c>
      <c r="Q24">
        <f t="shared" si="9"/>
        <v>1.3137174561165888E-2</v>
      </c>
      <c r="R24">
        <f t="shared" si="10"/>
        <v>4.2711434382308656E-2</v>
      </c>
      <c r="T24" s="1" t="s">
        <v>84</v>
      </c>
      <c r="U24">
        <f t="shared" si="11"/>
        <v>1.2012566323510518</v>
      </c>
      <c r="V24">
        <f t="shared" si="12"/>
        <v>1.2930722984997065</v>
      </c>
      <c r="W24">
        <f t="shared" si="13"/>
        <v>1.056879625879364</v>
      </c>
      <c r="X24">
        <f t="shared" si="14"/>
        <v>1.2506432283217361</v>
      </c>
      <c r="Y24">
        <f t="shared" si="15"/>
        <v>0.91804008083358724</v>
      </c>
      <c r="Z24">
        <f t="shared" si="16"/>
        <v>1.6630698350069359</v>
      </c>
      <c r="AA24">
        <f t="shared" si="17"/>
        <v>2.0995402298798367</v>
      </c>
      <c r="AC24" s="1" t="s">
        <v>84</v>
      </c>
      <c r="AD24">
        <f t="shared" si="18"/>
        <v>1.2952766174656224E-2</v>
      </c>
      <c r="AE24">
        <f t="shared" si="19"/>
        <v>-0.1972574812604902</v>
      </c>
      <c r="AF24">
        <f t="shared" si="20"/>
        <v>-0.10076163682256185</v>
      </c>
      <c r="AG24">
        <f t="shared" si="21"/>
        <v>-0.41385980535766442</v>
      </c>
      <c r="AH24">
        <f t="shared" si="22"/>
        <v>-7.7672086938160856E-2</v>
      </c>
      <c r="AI24">
        <f t="shared" si="23"/>
        <v>-2.0649576812896364E-2</v>
      </c>
      <c r="AJ24">
        <f t="shared" si="24"/>
        <v>-0.30928169961528318</v>
      </c>
    </row>
    <row r="25" spans="1:36" x14ac:dyDescent="0.55000000000000004">
      <c r="A25" s="1" t="s">
        <v>25</v>
      </c>
      <c r="B25" s="3">
        <f>Data!D24 - Data!$C24</f>
        <v>1.5822909431671001E-2</v>
      </c>
      <c r="C25" s="3">
        <f>Data!E24 - Data!$C24</f>
        <v>6.3862376788881431E-2</v>
      </c>
      <c r="D25" s="3">
        <f>Data!F24 - Data!$C24</f>
        <v>3.8918571497915905E-3</v>
      </c>
      <c r="E25" s="3">
        <f>Data!G24 - Data!$C24</f>
        <v>-1.6794635515610529E-2</v>
      </c>
      <c r="F25" s="3">
        <f>Data!H24 - Data!$C24</f>
        <v>1.110160349934777E-2</v>
      </c>
      <c r="G25" s="3">
        <f>Data!I24 - Data!$C24</f>
        <v>-3.0295603638337359E-2</v>
      </c>
      <c r="H25" s="3">
        <f>Data!J24 - Data!$C24</f>
        <v>-6.9210061501682824E-2</v>
      </c>
      <c r="I25">
        <v>3.1199999999999999E-2</v>
      </c>
      <c r="K25" s="1" t="s">
        <v>85</v>
      </c>
      <c r="L25">
        <f t="shared" si="4"/>
        <v>1.5440886049160446E-2</v>
      </c>
      <c r="M25">
        <f t="shared" si="5"/>
        <v>3.6101350278286808E-3</v>
      </c>
      <c r="N25">
        <f t="shared" si="6"/>
        <v>3.3702060384749981E-3</v>
      </c>
      <c r="O25">
        <f t="shared" si="7"/>
        <v>-1.5327049203898126E-2</v>
      </c>
      <c r="P25">
        <f t="shared" si="8"/>
        <v>1.1659760242239983E-2</v>
      </c>
      <c r="Q25">
        <f t="shared" si="9"/>
        <v>1.1005205972567484E-2</v>
      </c>
      <c r="R25">
        <f t="shared" si="10"/>
        <v>3.993682464124447E-2</v>
      </c>
      <c r="T25" s="1" t="s">
        <v>85</v>
      </c>
      <c r="U25">
        <f t="shared" si="11"/>
        <v>1.1958338099503645</v>
      </c>
      <c r="V25">
        <f t="shared" si="12"/>
        <v>1.2040001921720396</v>
      </c>
      <c r="W25">
        <f t="shared" si="13"/>
        <v>1.0130598645542181</v>
      </c>
      <c r="X25">
        <f t="shared" si="14"/>
        <v>1.0897520648738852</v>
      </c>
      <c r="Y25">
        <f t="shared" si="15"/>
        <v>0.87578185094509842</v>
      </c>
      <c r="Z25">
        <f t="shared" si="16"/>
        <v>1.641616339562983</v>
      </c>
      <c r="AA25">
        <f t="shared" si="17"/>
        <v>1.9711581809182113</v>
      </c>
      <c r="AC25" s="1" t="s">
        <v>85</v>
      </c>
      <c r="AD25">
        <f t="shared" si="18"/>
        <v>-9.3135248000277684E-2</v>
      </c>
      <c r="AE25">
        <f t="shared" si="19"/>
        <v>-0.11648071203309898</v>
      </c>
      <c r="AF25">
        <f t="shared" si="20"/>
        <v>2.1723070522440886E-2</v>
      </c>
      <c r="AG25">
        <f t="shared" si="21"/>
        <v>0.21413786310904703</v>
      </c>
      <c r="AH25">
        <f t="shared" si="22"/>
        <v>5.5501514673831971E-2</v>
      </c>
      <c r="AI25">
        <f t="shared" si="23"/>
        <v>0.17459908351598638</v>
      </c>
      <c r="AJ25">
        <f t="shared" si="24"/>
        <v>-0.23888511588064951</v>
      </c>
    </row>
    <row r="26" spans="1:36" x14ac:dyDescent="0.55000000000000004">
      <c r="A26" s="1" t="s">
        <v>26</v>
      </c>
      <c r="B26" s="3">
        <f>Data!D25 - Data!$C25</f>
        <v>-1.2605300939044431E-2</v>
      </c>
      <c r="C26" s="3">
        <f>Data!E25 - Data!$C25</f>
        <v>-7.0865684018398423E-3</v>
      </c>
      <c r="D26" s="3">
        <f>Data!F25 - Data!$C25</f>
        <v>2.3566214700439077E-2</v>
      </c>
      <c r="E26" s="3">
        <f>Data!G25 - Data!$C25</f>
        <v>-4.9636989295055323E-3</v>
      </c>
      <c r="F26" s="3">
        <f>Data!H25 - Data!$C25</f>
        <v>2.0480587502293209E-2</v>
      </c>
      <c r="G26" s="3">
        <f>Data!I25 - Data!$C25</f>
        <v>-3.6152422019753085E-2</v>
      </c>
      <c r="H26" s="3">
        <f>Data!J25 - Data!$C25</f>
        <v>7.1945133389347393E-3</v>
      </c>
      <c r="I26">
        <v>1.06E-2</v>
      </c>
      <c r="K26" s="1" t="s">
        <v>86</v>
      </c>
      <c r="L26">
        <f t="shared" si="4"/>
        <v>1.4407931880175627E-2</v>
      </c>
      <c r="M26">
        <f t="shared" si="5"/>
        <v>1.4788819127503922E-3</v>
      </c>
      <c r="N26">
        <f t="shared" si="6"/>
        <v>4.1257464327478441E-3</v>
      </c>
      <c r="O26">
        <f t="shared" si="7"/>
        <v>-1.1377408843815898E-2</v>
      </c>
      <c r="P26">
        <f t="shared" si="8"/>
        <v>1.2742857653331144E-2</v>
      </c>
      <c r="Q26">
        <f t="shared" si="9"/>
        <v>1.4867402618787101E-2</v>
      </c>
      <c r="R26">
        <f t="shared" si="10"/>
        <v>3.8464154691834444E-2</v>
      </c>
      <c r="T26" s="1" t="s">
        <v>86</v>
      </c>
      <c r="U26">
        <f t="shared" si="11"/>
        <v>1.1776725096265923</v>
      </c>
      <c r="V26">
        <f t="shared" si="12"/>
        <v>1.1760131575776434</v>
      </c>
      <c r="W26">
        <f t="shared" si="13"/>
        <v>1.0207711462262739</v>
      </c>
      <c r="X26">
        <f t="shared" si="14"/>
        <v>1.1422484807307656</v>
      </c>
      <c r="Y26">
        <f t="shared" si="15"/>
        <v>0.88843623640707303</v>
      </c>
      <c r="Z26">
        <f t="shared" si="16"/>
        <v>1.6874028525686384</v>
      </c>
      <c r="AA26">
        <f t="shared" si="17"/>
        <v>1.9339474350595867</v>
      </c>
      <c r="AC26" s="1" t="s">
        <v>86</v>
      </c>
      <c r="AD26">
        <f t="shared" si="18"/>
        <v>-4.8980983726855512E-2</v>
      </c>
      <c r="AE26">
        <f t="shared" si="19"/>
        <v>-5.8164713111343441E-2</v>
      </c>
      <c r="AF26">
        <f t="shared" si="20"/>
        <v>-6.3556659774187715E-2</v>
      </c>
      <c r="AG26">
        <f t="shared" si="21"/>
        <v>8.8542522372640473E-2</v>
      </c>
      <c r="AH26">
        <f t="shared" si="22"/>
        <v>-4.0142740887867262E-3</v>
      </c>
      <c r="AI26">
        <f t="shared" si="23"/>
        <v>-3.1864416049470073E-2</v>
      </c>
      <c r="AJ26">
        <f t="shared" si="24"/>
        <v>-0.24724850271398363</v>
      </c>
    </row>
    <row r="27" spans="1:36" x14ac:dyDescent="0.55000000000000004">
      <c r="A27" s="1" t="s">
        <v>27</v>
      </c>
      <c r="B27" s="3">
        <f>Data!D26 - Data!$C26</f>
        <v>-1.173667235214727E-2</v>
      </c>
      <c r="C27" s="3">
        <f>Data!E26 - Data!$C26</f>
        <v>0.2395389754181057</v>
      </c>
      <c r="D27" s="3">
        <f>Data!F26 - Data!$C26</f>
        <v>0.1169620647262465</v>
      </c>
      <c r="E27" s="3">
        <f>Data!G26 - Data!$C26</f>
        <v>5.8006807133693765E-2</v>
      </c>
      <c r="F27" s="3">
        <f>Data!H26 - Data!$C26</f>
        <v>0.1096084563239917</v>
      </c>
      <c r="G27" s="3">
        <f>Data!I26 - Data!$C26</f>
        <v>0.26918382341683722</v>
      </c>
      <c r="H27" s="3">
        <f>Data!J26 - Data!$C26</f>
        <v>0.13687978418688171</v>
      </c>
      <c r="I27">
        <v>5.5800000000000002E-2</v>
      </c>
      <c r="K27" s="1" t="s">
        <v>87</v>
      </c>
      <c r="L27">
        <f t="shared" si="4"/>
        <v>1.3817734060891514E-2</v>
      </c>
      <c r="M27">
        <f t="shared" si="5"/>
        <v>6.5667056756912867E-4</v>
      </c>
      <c r="N27">
        <f t="shared" si="6"/>
        <v>2.6552630446935246E-3</v>
      </c>
      <c r="O27">
        <f t="shared" si="7"/>
        <v>-9.3228650041714822E-3</v>
      </c>
      <c r="P27">
        <f t="shared" si="8"/>
        <v>1.2441886803698569E-2</v>
      </c>
      <c r="Q27">
        <f t="shared" si="9"/>
        <v>1.5090560341082086E-2</v>
      </c>
      <c r="R27">
        <f t="shared" si="10"/>
        <v>3.3715208912652332E-2</v>
      </c>
      <c r="T27" s="1" t="s">
        <v>87</v>
      </c>
      <c r="U27">
        <f t="shared" si="11"/>
        <v>1.2028187985837584</v>
      </c>
      <c r="V27">
        <f t="shared" si="12"/>
        <v>1.1994147630604972</v>
      </c>
      <c r="W27">
        <f t="shared" si="13"/>
        <v>1.0468054246777714</v>
      </c>
      <c r="X27">
        <f t="shared" si="14"/>
        <v>1.103701056192951</v>
      </c>
      <c r="Y27">
        <f t="shared" si="15"/>
        <v>0.89494314208877956</v>
      </c>
      <c r="Z27">
        <f t="shared" si="16"/>
        <v>1.7065799162442798</v>
      </c>
      <c r="AA27">
        <f t="shared" si="17"/>
        <v>2.0452628105445023</v>
      </c>
      <c r="AC27" s="1" t="s">
        <v>87</v>
      </c>
      <c r="AD27">
        <f t="shared" si="18"/>
        <v>2.7515007436324151E-2</v>
      </c>
      <c r="AE27">
        <f t="shared" si="19"/>
        <v>0.14495674670239134</v>
      </c>
      <c r="AF27">
        <f t="shared" si="20"/>
        <v>5.2855455997958115E-2</v>
      </c>
      <c r="AG27">
        <f t="shared" si="21"/>
        <v>0.16145447897606874</v>
      </c>
      <c r="AH27">
        <f t="shared" si="22"/>
        <v>-2.9339143706931029E-2</v>
      </c>
      <c r="AI27">
        <f t="shared" si="23"/>
        <v>0.22056406864772232</v>
      </c>
      <c r="AJ27">
        <f t="shared" si="24"/>
        <v>0.26754291302211808</v>
      </c>
    </row>
    <row r="28" spans="1:36" x14ac:dyDescent="0.55000000000000004">
      <c r="A28" s="1" t="s">
        <v>28</v>
      </c>
      <c r="B28" s="3">
        <f>Data!D27 - Data!$C27</f>
        <v>6.2747597064284441E-2</v>
      </c>
      <c r="C28" s="3">
        <f>Data!E27 - Data!$C27</f>
        <v>4.1329063602001274E-2</v>
      </c>
      <c r="D28" s="3">
        <f>Data!F27 - Data!$C27</f>
        <v>-5.6837915807271044E-2</v>
      </c>
      <c r="E28" s="3">
        <f>Data!G27 - Data!$C27</f>
        <v>-4.6955651937559469E-2</v>
      </c>
      <c r="F28" s="3">
        <f>Data!H27 - Data!$C27</f>
        <v>-1.4151357116066861E-2</v>
      </c>
      <c r="G28" s="3">
        <f>Data!I27 - Data!$C27</f>
        <v>-1.655963703228892E-2</v>
      </c>
      <c r="H28" s="3">
        <f>Data!J27 - Data!$C27</f>
        <v>-3.2851855938356718E-2</v>
      </c>
      <c r="I28">
        <v>-3.6400000000000002E-2</v>
      </c>
      <c r="K28" s="1" t="s">
        <v>88</v>
      </c>
      <c r="L28">
        <f t="shared" si="4"/>
        <v>1.5370160547515294E-2</v>
      </c>
      <c r="M28">
        <f t="shared" si="5"/>
        <v>1.8907446839866449E-4</v>
      </c>
      <c r="N28">
        <f t="shared" si="6"/>
        <v>2.5501087462637389E-3</v>
      </c>
      <c r="O28">
        <f t="shared" si="7"/>
        <v>-6.9789360884601548E-3</v>
      </c>
      <c r="P28">
        <f t="shared" si="8"/>
        <v>1.1155932390981522E-2</v>
      </c>
      <c r="Q28">
        <f t="shared" si="9"/>
        <v>1.5684470156763615E-2</v>
      </c>
      <c r="R28">
        <f t="shared" si="10"/>
        <v>3.7200296453793261E-2</v>
      </c>
      <c r="T28" s="1" t="s">
        <v>88</v>
      </c>
      <c r="U28">
        <f t="shared" si="11"/>
        <v>1.2310497540748313</v>
      </c>
      <c r="V28">
        <f t="shared" si="12"/>
        <v>1.2002706149249069</v>
      </c>
      <c r="W28">
        <f t="shared" si="13"/>
        <v>1.0481171067326782</v>
      </c>
      <c r="X28">
        <f t="shared" si="14"/>
        <v>1.1557899883775418</v>
      </c>
      <c r="Y28">
        <f t="shared" si="15"/>
        <v>0.86963889798257554</v>
      </c>
      <c r="Z28">
        <f t="shared" si="16"/>
        <v>1.7300060810957421</v>
      </c>
      <c r="AA28">
        <f t="shared" si="17"/>
        <v>2.1214445808159885</v>
      </c>
      <c r="AC28" s="1" t="s">
        <v>88</v>
      </c>
      <c r="AD28">
        <f t="shared" si="18"/>
        <v>4.9860756078751456E-2</v>
      </c>
      <c r="AE28">
        <f t="shared" si="19"/>
        <v>-5.8851834428574515E-2</v>
      </c>
      <c r="AF28">
        <f t="shared" si="20"/>
        <v>-7.2288026828198348E-2</v>
      </c>
      <c r="AG28">
        <f t="shared" si="21"/>
        <v>0.20063436905633333</v>
      </c>
      <c r="AH28">
        <f t="shared" si="22"/>
        <v>2.5446728328129123E-2</v>
      </c>
      <c r="AI28">
        <f t="shared" si="23"/>
        <v>0.22937003404388406</v>
      </c>
      <c r="AJ28">
        <f t="shared" si="24"/>
        <v>0.23868610242829233</v>
      </c>
    </row>
    <row r="29" spans="1:36" x14ac:dyDescent="0.55000000000000004">
      <c r="A29" s="1" t="s">
        <v>29</v>
      </c>
      <c r="B29" s="3">
        <f>Data!D28 - Data!$C28</f>
        <v>-5.5410109403109441E-2</v>
      </c>
      <c r="C29" s="3">
        <f>Data!E28 - Data!$C28</f>
        <v>-4.4249368885689221E-2</v>
      </c>
      <c r="D29" s="3">
        <f>Data!F28 - Data!$C28</f>
        <v>-6.7225239830574851E-2</v>
      </c>
      <c r="E29" s="3">
        <f>Data!G28 - Data!$C28</f>
        <v>-0.105114465390596</v>
      </c>
      <c r="F29" s="3">
        <f>Data!H28 - Data!$C28</f>
        <v>-2.328870861270951E-2</v>
      </c>
      <c r="G29" s="3">
        <f>Data!I28 - Data!$C28</f>
        <v>-4.3621981385804219E-2</v>
      </c>
      <c r="H29" s="3">
        <f>Data!J28 - Data!$C28</f>
        <v>-0.22544645662146762</v>
      </c>
      <c r="I29">
        <v>-2.35E-2</v>
      </c>
      <c r="K29" s="1" t="s">
        <v>89</v>
      </c>
      <c r="L29">
        <f t="shared" si="4"/>
        <v>1.4282076596828312E-2</v>
      </c>
      <c r="M29">
        <f t="shared" si="5"/>
        <v>-2.457133121956584E-3</v>
      </c>
      <c r="N29">
        <f t="shared" si="6"/>
        <v>1.5886224648711134E-3</v>
      </c>
      <c r="O29">
        <f t="shared" si="7"/>
        <v>-3.2557642299475891E-3</v>
      </c>
      <c r="P29">
        <f t="shared" si="8"/>
        <v>1.1296937105331788E-2</v>
      </c>
      <c r="Q29">
        <f t="shared" si="9"/>
        <v>1.8985582996376982E-2</v>
      </c>
      <c r="R29">
        <f t="shared" si="10"/>
        <v>4.0718139379718146E-2</v>
      </c>
      <c r="T29" s="1" t="s">
        <v>89</v>
      </c>
      <c r="U29">
        <f t="shared" si="11"/>
        <v>1.246887752420399</v>
      </c>
      <c r="V29">
        <f t="shared" si="12"/>
        <v>1.2313741569985288</v>
      </c>
      <c r="W29">
        <f t="shared" si="13"/>
        <v>1.0566489438805811</v>
      </c>
      <c r="X29">
        <f t="shared" si="14"/>
        <v>1.118488702437646</v>
      </c>
      <c r="Y29">
        <f t="shared" si="15"/>
        <v>0.86855968006692974</v>
      </c>
      <c r="Z29">
        <f t="shared" si="16"/>
        <v>1.6984691980806843</v>
      </c>
      <c r="AA29">
        <f t="shared" si="17"/>
        <v>2.0864765158388505</v>
      </c>
      <c r="AC29" s="1" t="s">
        <v>89</v>
      </c>
      <c r="AD29">
        <f t="shared" si="18"/>
        <v>8.5833777483870694E-2</v>
      </c>
      <c r="AE29">
        <f t="shared" si="19"/>
        <v>6.2009615227059681E-2</v>
      </c>
      <c r="AF29">
        <f t="shared" si="20"/>
        <v>0.12191164350960561</v>
      </c>
      <c r="AG29">
        <f t="shared" si="21"/>
        <v>0.18016253530852019</v>
      </c>
      <c r="AH29">
        <f t="shared" si="22"/>
        <v>0.13363644850792586</v>
      </c>
      <c r="AI29">
        <f t="shared" si="23"/>
        <v>0.15073757903419593</v>
      </c>
      <c r="AJ29">
        <f t="shared" si="24"/>
        <v>-4.683749619430886E-2</v>
      </c>
    </row>
    <row r="30" spans="1:36" x14ac:dyDescent="0.55000000000000004">
      <c r="A30" s="1" t="s">
        <v>30</v>
      </c>
      <c r="B30" s="3">
        <f>Data!D29 - Data!$C29</f>
        <v>-1.642001852956403E-2</v>
      </c>
      <c r="C30" s="3">
        <f>Data!E29 - Data!$C29</f>
        <v>8.0674796471630186E-2</v>
      </c>
      <c r="D30" s="3">
        <f>Data!F29 - Data!$C29</f>
        <v>-1.541439090315415E-2</v>
      </c>
      <c r="E30" s="3">
        <f>Data!G29 - Data!$C29</f>
        <v>7.5012823334987891E-2</v>
      </c>
      <c r="F30" s="3">
        <f>Data!H29 - Data!$C29</f>
        <v>2.3252173349318801E-2</v>
      </c>
      <c r="G30" s="3">
        <f>Data!I29 - Data!$C29</f>
        <v>-3.0287164551477327E-2</v>
      </c>
      <c r="H30" s="3">
        <f>Data!J29 - Data!$C29</f>
        <v>0.10294740448152741</v>
      </c>
      <c r="I30">
        <v>2.7000000000000001E-3</v>
      </c>
      <c r="K30" s="1" t="s">
        <v>90</v>
      </c>
      <c r="L30">
        <f t="shared" si="4"/>
        <v>1.6155346373528133E-2</v>
      </c>
      <c r="M30">
        <f t="shared" si="5"/>
        <v>-1.1978752666672483E-3</v>
      </c>
      <c r="N30">
        <f t="shared" si="6"/>
        <v>4.3029012636093215E-3</v>
      </c>
      <c r="O30">
        <f t="shared" si="7"/>
        <v>1.0371033827357608E-3</v>
      </c>
      <c r="P30">
        <f t="shared" si="8"/>
        <v>1.3500562902473754E-2</v>
      </c>
      <c r="Q30">
        <f t="shared" si="9"/>
        <v>2.149400181176616E-2</v>
      </c>
      <c r="R30">
        <f t="shared" si="10"/>
        <v>4.3279116736292506E-2</v>
      </c>
      <c r="T30" s="1" t="s">
        <v>90</v>
      </c>
      <c r="U30">
        <f t="shared" si="11"/>
        <v>1.2460266187516686</v>
      </c>
      <c r="V30">
        <f t="shared" si="12"/>
        <v>1.2347230764257628</v>
      </c>
      <c r="W30">
        <f t="shared" si="13"/>
        <v>1.0593962044696879</v>
      </c>
      <c r="X30">
        <f t="shared" si="14"/>
        <v>1.1211820271074044</v>
      </c>
      <c r="Y30">
        <f t="shared" si="15"/>
        <v>0.87670616624543696</v>
      </c>
      <c r="Z30">
        <f t="shared" si="16"/>
        <v>1.7059405771890521</v>
      </c>
      <c r="AA30">
        <f t="shared" si="17"/>
        <v>2.0408150082743557</v>
      </c>
      <c r="AC30" s="1" t="s">
        <v>90</v>
      </c>
      <c r="AD30">
        <f t="shared" si="18"/>
        <v>1.7761939423888172E-2</v>
      </c>
      <c r="AE30">
        <f t="shared" si="19"/>
        <v>9.7566736845045021E-3</v>
      </c>
      <c r="AF30">
        <f t="shared" si="20"/>
        <v>3.0508727584775588E-2</v>
      </c>
      <c r="AG30">
        <f t="shared" si="21"/>
        <v>0.12345451257319709</v>
      </c>
      <c r="AH30">
        <f t="shared" si="22"/>
        <v>5.6829197843655206E-2</v>
      </c>
      <c r="AI30">
        <f t="shared" si="23"/>
        <v>-1.4915194954691766E-2</v>
      </c>
      <c r="AJ30">
        <f t="shared" si="24"/>
        <v>-0.22414499250393372</v>
      </c>
    </row>
    <row r="31" spans="1:36" x14ac:dyDescent="0.55000000000000004">
      <c r="A31" s="1" t="s">
        <v>31</v>
      </c>
      <c r="B31" s="3">
        <f>Data!D30 - Data!$C30</f>
        <v>0.12936380400649269</v>
      </c>
      <c r="C31" s="3">
        <f>Data!E30 - Data!$C30</f>
        <v>3.9139410880386263E-2</v>
      </c>
      <c r="D31" s="3">
        <f>Data!F30 - Data!$C30</f>
        <v>6.5107322507360024E-2</v>
      </c>
      <c r="E31" s="3">
        <f>Data!G30 - Data!$C30</f>
        <v>0.1136000205467252</v>
      </c>
      <c r="F31" s="3">
        <f>Data!H30 - Data!$C30</f>
        <v>5.5486099052466223E-2</v>
      </c>
      <c r="G31" s="3">
        <f>Data!I30 - Data!$C30</f>
        <v>0.1199428119196658</v>
      </c>
      <c r="H31" s="3">
        <f>Data!J30 - Data!$C30</f>
        <v>-3.2601019338043533E-2</v>
      </c>
      <c r="I31">
        <v>2.6599999999999999E-2</v>
      </c>
      <c r="K31" s="1" t="s">
        <v>91</v>
      </c>
      <c r="L31">
        <f t="shared" si="4"/>
        <v>1.6791934907208102E-2</v>
      </c>
      <c r="M31">
        <f t="shared" si="5"/>
        <v>-2.346082017804646E-3</v>
      </c>
      <c r="N31">
        <f t="shared" si="6"/>
        <v>5.1259605547692398E-3</v>
      </c>
      <c r="O31">
        <f t="shared" si="7"/>
        <v>1.8895378015499308E-3</v>
      </c>
      <c r="P31">
        <f t="shared" si="8"/>
        <v>1.4102962624117135E-2</v>
      </c>
      <c r="Q31">
        <f t="shared" si="9"/>
        <v>2.1838989398738427E-2</v>
      </c>
      <c r="R31">
        <f t="shared" si="10"/>
        <v>3.7869401622346539E-2</v>
      </c>
      <c r="T31" s="1" t="s">
        <v>91</v>
      </c>
      <c r="U31">
        <f t="shared" si="11"/>
        <v>1.244804011487181</v>
      </c>
      <c r="V31">
        <f t="shared" si="12"/>
        <v>1.237186882391986</v>
      </c>
      <c r="W31">
        <f t="shared" si="13"/>
        <v>1.0582659177309475</v>
      </c>
      <c r="X31">
        <f t="shared" si="14"/>
        <v>1.1217900805686003</v>
      </c>
      <c r="Y31">
        <f t="shared" si="15"/>
        <v>0.87632972594518432</v>
      </c>
      <c r="Z31">
        <f t="shared" si="16"/>
        <v>1.7045820425061737</v>
      </c>
      <c r="AA31">
        <f t="shared" si="17"/>
        <v>2.0464671280212707</v>
      </c>
      <c r="AC31" s="1" t="s">
        <v>91</v>
      </c>
      <c r="AD31">
        <f t="shared" si="18"/>
        <v>3.6781062029670047E-2</v>
      </c>
      <c r="AE31">
        <f t="shared" si="19"/>
        <v>0.13567393748445566</v>
      </c>
      <c r="AF31">
        <f t="shared" si="20"/>
        <v>0.13279462406521239</v>
      </c>
      <c r="AG31">
        <f t="shared" si="21"/>
        <v>9.4117023082316148E-2</v>
      </c>
      <c r="AH31">
        <f t="shared" si="22"/>
        <v>6.2189699095656026E-2</v>
      </c>
      <c r="AI31">
        <f t="shared" si="23"/>
        <v>0.3540408788217726</v>
      </c>
      <c r="AJ31">
        <f t="shared" si="24"/>
        <v>0.23057155778068938</v>
      </c>
    </row>
    <row r="32" spans="1:36" x14ac:dyDescent="0.55000000000000004">
      <c r="A32" s="1" t="s">
        <v>32</v>
      </c>
      <c r="B32" s="3">
        <f>Data!D31 - Data!$C31</f>
        <v>-6.9986422351956835E-3</v>
      </c>
      <c r="C32" s="3">
        <f>Data!E31 - Data!$C31</f>
        <v>4.1665192317739859E-2</v>
      </c>
      <c r="D32" s="3">
        <f>Data!F31 - Data!$C31</f>
        <v>2.6858386600539033E-2</v>
      </c>
      <c r="E32" s="3">
        <f>Data!G31 - Data!$C31</f>
        <v>1.184428497397867E-2</v>
      </c>
      <c r="F32" s="3">
        <f>Data!H31 - Data!$C31</f>
        <v>5.9725516607140997E-4</v>
      </c>
      <c r="G32" s="3">
        <f>Data!I31 - Data!$C31</f>
        <v>-6.1447908638359632E-2</v>
      </c>
      <c r="H32" s="3">
        <f>Data!J31 - Data!$C31</f>
        <v>0.20307436127384998</v>
      </c>
      <c r="I32">
        <v>4.8999999999999998E-3</v>
      </c>
      <c r="K32" s="1" t="s">
        <v>92</v>
      </c>
      <c r="L32">
        <f t="shared" si="4"/>
        <v>1.5871715830132041E-2</v>
      </c>
      <c r="M32">
        <f t="shared" si="5"/>
        <v>-1.4938922488461938E-4</v>
      </c>
      <c r="N32">
        <f t="shared" si="6"/>
        <v>6.7795402888912153E-3</v>
      </c>
      <c r="O32">
        <f t="shared" si="7"/>
        <v>2.1519456798573516E-3</v>
      </c>
      <c r="P32">
        <f t="shared" si="8"/>
        <v>1.4629475052013844E-2</v>
      </c>
      <c r="Q32">
        <f t="shared" si="9"/>
        <v>2.6617711649230401E-2</v>
      </c>
      <c r="R32">
        <f t="shared" si="10"/>
        <v>4.3103520127913394E-2</v>
      </c>
      <c r="T32" s="1" t="s">
        <v>92</v>
      </c>
      <c r="U32">
        <f t="shared" si="11"/>
        <v>1.2364175418265553</v>
      </c>
      <c r="V32">
        <f t="shared" si="12"/>
        <v>1.2325426635629431</v>
      </c>
      <c r="W32">
        <f t="shared" si="13"/>
        <v>1.0516131521650163</v>
      </c>
      <c r="X32">
        <f t="shared" si="14"/>
        <v>1.111177801624875</v>
      </c>
      <c r="Y32">
        <f t="shared" si="15"/>
        <v>0.87322400421882873</v>
      </c>
      <c r="Z32">
        <f t="shared" si="16"/>
        <v>1.6902361969344826</v>
      </c>
      <c r="AA32">
        <f t="shared" si="17"/>
        <v>2.0534820825024362</v>
      </c>
      <c r="AC32" s="1" t="s">
        <v>92</v>
      </c>
      <c r="AD32">
        <f t="shared" si="18"/>
        <v>1.1971212484617966E-2</v>
      </c>
      <c r="AE32">
        <f t="shared" si="19"/>
        <v>-2.5142893155960522E-3</v>
      </c>
      <c r="AF32">
        <f t="shared" si="20"/>
        <v>-9.1388006977980857E-2</v>
      </c>
      <c r="AG32">
        <f t="shared" si="21"/>
        <v>8.3069110874152141E-3</v>
      </c>
      <c r="AH32">
        <f t="shared" si="22"/>
        <v>-2.1144668244014724E-2</v>
      </c>
      <c r="AI32">
        <f t="shared" si="23"/>
        <v>4.9056020777207138E-3</v>
      </c>
      <c r="AJ32">
        <f t="shared" si="24"/>
        <v>0.14697178436307448</v>
      </c>
    </row>
    <row r="33" spans="1:36" x14ac:dyDescent="0.55000000000000004">
      <c r="A33" s="1" t="s">
        <v>33</v>
      </c>
      <c r="B33" s="3">
        <f>Data!D32 - Data!$C32</f>
        <v>2.638339201818956E-2</v>
      </c>
      <c r="C33" s="3">
        <f>Data!E32 - Data!$C32</f>
        <v>4.4076007550937261E-2</v>
      </c>
      <c r="D33" s="3">
        <f>Data!F32 - Data!$C32</f>
        <v>8.94768702903848E-2</v>
      </c>
      <c r="E33" s="3">
        <f>Data!G32 - Data!$C32</f>
        <v>-0.1134772186768727</v>
      </c>
      <c r="F33" s="3">
        <f>Data!H32 - Data!$C32</f>
        <v>7.4153188966979353E-2</v>
      </c>
      <c r="G33" s="3">
        <f>Data!I32 - Data!$C32</f>
        <v>3.2000728963644191E-2</v>
      </c>
      <c r="H33" s="3">
        <f>Data!J32 - Data!$C32</f>
        <v>-0.13226044791465669</v>
      </c>
      <c r="I33">
        <v>3.2000000000000001E-2</v>
      </c>
      <c r="K33" s="1" t="s">
        <v>93</v>
      </c>
      <c r="L33">
        <f t="shared" si="4"/>
        <v>1.6306397253583391E-2</v>
      </c>
      <c r="M33">
        <f t="shared" si="5"/>
        <v>-7.8670520106271201E-4</v>
      </c>
      <c r="N33">
        <f t="shared" si="6"/>
        <v>5.1649601798862427E-3</v>
      </c>
      <c r="O33">
        <f t="shared" si="7"/>
        <v>2.1655930782682881E-3</v>
      </c>
      <c r="P33">
        <f t="shared" si="8"/>
        <v>1.4442402442037844E-2</v>
      </c>
      <c r="Q33">
        <f t="shared" si="9"/>
        <v>2.7944387561501218E-2</v>
      </c>
      <c r="R33">
        <f t="shared" si="10"/>
        <v>4.2011986679306709E-2</v>
      </c>
      <c r="T33" s="1" t="s">
        <v>93</v>
      </c>
      <c r="U33">
        <f t="shared" si="11"/>
        <v>1.2345624400776702</v>
      </c>
      <c r="V33">
        <f t="shared" si="12"/>
        <v>1.2327170308326081</v>
      </c>
      <c r="W33">
        <f t="shared" si="13"/>
        <v>1.0230289389245988</v>
      </c>
      <c r="X33">
        <f t="shared" si="14"/>
        <v>1.1130962955211428</v>
      </c>
      <c r="Y33">
        <f t="shared" si="15"/>
        <v>0.86222864082289308</v>
      </c>
      <c r="Z33">
        <f t="shared" si="16"/>
        <v>1.6814859560899476</v>
      </c>
      <c r="AA33">
        <f t="shared" si="17"/>
        <v>2.0877638805459457</v>
      </c>
      <c r="AC33" s="1" t="s">
        <v>93</v>
      </c>
      <c r="AD33">
        <f t="shared" si="18"/>
        <v>-3.1343965469824236E-2</v>
      </c>
      <c r="AE33">
        <f t="shared" si="19"/>
        <v>-1.860234272620015E-2</v>
      </c>
      <c r="AF33">
        <f t="shared" si="20"/>
        <v>6.3016196844546374E-2</v>
      </c>
      <c r="AG33">
        <f t="shared" si="21"/>
        <v>6.9951534801876922E-2</v>
      </c>
      <c r="AH33">
        <f t="shared" si="22"/>
        <v>-4.5744116132086697E-2</v>
      </c>
      <c r="AI33">
        <f t="shared" si="23"/>
        <v>4.6290841119460094E-2</v>
      </c>
      <c r="AJ33">
        <f t="shared" si="24"/>
        <v>-4.9895171057726742E-2</v>
      </c>
    </row>
    <row r="34" spans="1:36" x14ac:dyDescent="0.55000000000000004">
      <c r="A34" s="1" t="s">
        <v>34</v>
      </c>
      <c r="B34" s="3">
        <f>Data!D33 - Data!$C33</f>
        <v>0.1946270235956169</v>
      </c>
      <c r="C34" s="3">
        <f>Data!E33 - Data!$C33</f>
        <v>0.1307644812853975</v>
      </c>
      <c r="D34" s="3">
        <f>Data!F33 - Data!$C33</f>
        <v>-8.3592284134143967E-4</v>
      </c>
      <c r="E34" s="3">
        <f>Data!G33 - Data!$C33</f>
        <v>1.6652371447858628E-2</v>
      </c>
      <c r="F34" s="3">
        <f>Data!H33 - Data!$C33</f>
        <v>5.7317884890738573E-2</v>
      </c>
      <c r="G34" s="3">
        <f>Data!I33 - Data!$C33</f>
        <v>0.14468758556706052</v>
      </c>
      <c r="H34" s="3">
        <f>Data!J33 - Data!$C33</f>
        <v>1.0206542102351879E-2</v>
      </c>
      <c r="I34">
        <v>3.4500000000000003E-2</v>
      </c>
      <c r="K34" s="1" t="s">
        <v>94</v>
      </c>
      <c r="L34">
        <f t="shared" si="4"/>
        <v>1.6023723276316033E-2</v>
      </c>
      <c r="M34">
        <f t="shared" si="5"/>
        <v>-1.1473188409667368E-3</v>
      </c>
      <c r="N34">
        <f t="shared" si="6"/>
        <v>5.2621161769178127E-3</v>
      </c>
      <c r="O34">
        <f t="shared" si="7"/>
        <v>5.5663090126424168E-3</v>
      </c>
      <c r="P34">
        <f t="shared" si="8"/>
        <v>1.3009512622873512E-2</v>
      </c>
      <c r="Q34">
        <f t="shared" si="9"/>
        <v>2.9001617038162827E-2</v>
      </c>
      <c r="R34">
        <f t="shared" si="10"/>
        <v>4.4328605867370072E-2</v>
      </c>
      <c r="T34" s="1" t="s">
        <v>94</v>
      </c>
      <c r="U34">
        <f t="shared" si="11"/>
        <v>1.2323405532591916</v>
      </c>
      <c r="V34">
        <f t="shared" si="12"/>
        <v>1.2299071860815027</v>
      </c>
      <c r="W34">
        <f t="shared" si="13"/>
        <v>1.0238164151851359</v>
      </c>
      <c r="X34">
        <f t="shared" si="14"/>
        <v>1.1395366107158189</v>
      </c>
      <c r="Y34">
        <f t="shared" si="15"/>
        <v>0.85106987528479039</v>
      </c>
      <c r="Z34">
        <f t="shared" si="16"/>
        <v>1.6897042717745254</v>
      </c>
      <c r="AA34">
        <f t="shared" si="17"/>
        <v>2.1056961620447963</v>
      </c>
      <c r="AC34" s="1" t="s">
        <v>94</v>
      </c>
      <c r="AD34">
        <f t="shared" si="18"/>
        <v>-1.9092016709357201E-2</v>
      </c>
      <c r="AE34">
        <f t="shared" si="19"/>
        <v>5.6916609025185763E-2</v>
      </c>
      <c r="AF34">
        <f t="shared" si="20"/>
        <v>5.1515531186095559E-2</v>
      </c>
      <c r="AG34">
        <f t="shared" si="21"/>
        <v>-4.8887523864663988E-2</v>
      </c>
      <c r="AH34">
        <f t="shared" si="22"/>
        <v>-8.7062346426273647E-3</v>
      </c>
      <c r="AI34">
        <f t="shared" si="23"/>
        <v>9.1573578217994014E-2</v>
      </c>
      <c r="AJ34">
        <f t="shared" si="24"/>
        <v>1.0231985571330399E-2</v>
      </c>
    </row>
    <row r="35" spans="1:36" x14ac:dyDescent="0.55000000000000004">
      <c r="A35" s="1" t="s">
        <v>35</v>
      </c>
      <c r="B35" s="3">
        <f>Data!D34 - Data!$C34</f>
        <v>-6.3249165486771158E-3</v>
      </c>
      <c r="C35" s="3">
        <f>Data!E34 - Data!$C34</f>
        <v>-6.3243068342539437E-3</v>
      </c>
      <c r="D35" s="3">
        <f>Data!F34 - Data!$C34</f>
        <v>-2.179252917540081E-2</v>
      </c>
      <c r="E35" s="3">
        <f>Data!G34 - Data!$C34</f>
        <v>-6.5632456487646096E-2</v>
      </c>
      <c r="F35" s="3">
        <f>Data!H34 - Data!$C34</f>
        <v>2.0578914998902239E-2</v>
      </c>
      <c r="G35" s="3">
        <f>Data!I34 - Data!$C34</f>
        <v>2.5928114484902306E-4</v>
      </c>
      <c r="H35" s="3">
        <f>Data!J34 - Data!$C34</f>
        <v>-0.1237900020400651</v>
      </c>
      <c r="I35">
        <v>5.9999999999999995E-4</v>
      </c>
      <c r="K35" s="1" t="s">
        <v>95</v>
      </c>
      <c r="L35">
        <f t="shared" si="4"/>
        <v>1.3279635055291516E-2</v>
      </c>
      <c r="M35">
        <f t="shared" si="5"/>
        <v>-1.4810814681475628E-3</v>
      </c>
      <c r="N35">
        <f t="shared" si="6"/>
        <v>6.7417697096127122E-3</v>
      </c>
      <c r="O35">
        <f t="shared" si="7"/>
        <v>5.0167916409827665E-3</v>
      </c>
      <c r="P35">
        <f t="shared" si="8"/>
        <v>1.2384518668165161E-2</v>
      </c>
      <c r="Q35">
        <f t="shared" si="9"/>
        <v>2.9246546228995876E-2</v>
      </c>
      <c r="R35">
        <f t="shared" si="10"/>
        <v>4.5364437187989812E-2</v>
      </c>
      <c r="T35" s="1" t="s">
        <v>95</v>
      </c>
      <c r="U35">
        <f t="shared" si="11"/>
        <v>1.2194665878958995</v>
      </c>
      <c r="V35">
        <f t="shared" si="12"/>
        <v>1.2075469255602023</v>
      </c>
      <c r="W35">
        <f t="shared" si="13"/>
        <v>1.0216450535628943</v>
      </c>
      <c r="X35">
        <f t="shared" si="14"/>
        <v>1.1527779928452884</v>
      </c>
      <c r="Y35">
        <f t="shared" si="15"/>
        <v>0.85271382590603162</v>
      </c>
      <c r="Z35">
        <f t="shared" si="16"/>
        <v>1.6710255096566835</v>
      </c>
      <c r="AA35">
        <f t="shared" si="17"/>
        <v>2.1263519960109134</v>
      </c>
      <c r="AC35" s="1" t="s">
        <v>95</v>
      </c>
      <c r="AD35">
        <f t="shared" si="18"/>
        <v>-2.7969554299016E-2</v>
      </c>
      <c r="AE35">
        <f t="shared" si="19"/>
        <v>-2.0052564786060448E-2</v>
      </c>
      <c r="AF35">
        <f t="shared" si="20"/>
        <v>9.088321927138425E-3</v>
      </c>
      <c r="AG35">
        <f t="shared" si="21"/>
        <v>7.0590226336694872E-2</v>
      </c>
      <c r="AH35">
        <f t="shared" si="22"/>
        <v>5.6938154047209144E-3</v>
      </c>
      <c r="AI35">
        <f t="shared" si="23"/>
        <v>-3.5556154983827928E-2</v>
      </c>
      <c r="AJ35">
        <f t="shared" si="24"/>
        <v>7.6452591906434164E-2</v>
      </c>
    </row>
    <row r="36" spans="1:36" x14ac:dyDescent="0.55000000000000004">
      <c r="A36" s="1" t="s">
        <v>36</v>
      </c>
      <c r="B36" s="3">
        <f>Data!D35 - Data!$C35</f>
        <v>-3.2377677598539253E-2</v>
      </c>
      <c r="C36" s="3">
        <f>Data!E35 - Data!$C35</f>
        <v>-0.20409175018307882</v>
      </c>
      <c r="D36" s="3">
        <f>Data!F35 - Data!$C35</f>
        <v>-9.9682018815842252E-2</v>
      </c>
      <c r="E36" s="3">
        <f>Data!G35 - Data!$C35</f>
        <v>-7.8939992862004468E-2</v>
      </c>
      <c r="F36" s="3">
        <f>Data!H35 - Data!$C35</f>
        <v>-6.8001449202554673E-2</v>
      </c>
      <c r="G36" s="3">
        <f>Data!I35 - Data!$C35</f>
        <v>-0.25166888070298088</v>
      </c>
      <c r="H36" s="3">
        <f>Data!J35 - Data!$C35</f>
        <v>0.27211148990824019</v>
      </c>
      <c r="I36">
        <v>-7.6499999999999999E-2</v>
      </c>
      <c r="K36" s="1" t="s">
        <v>96</v>
      </c>
      <c r="L36">
        <f t="shared" si="4"/>
        <v>1.2838326652861555E-2</v>
      </c>
      <c r="M36">
        <f t="shared" si="5"/>
        <v>-1.7405746211285921E-3</v>
      </c>
      <c r="N36">
        <f t="shared" si="6"/>
        <v>7.2804038105850387E-3</v>
      </c>
      <c r="O36">
        <f t="shared" si="7"/>
        <v>7.4750969780193483E-3</v>
      </c>
      <c r="P36">
        <f t="shared" si="8"/>
        <v>1.2126849441027564E-2</v>
      </c>
      <c r="Q36">
        <f t="shared" si="9"/>
        <v>2.8520060748892267E-2</v>
      </c>
      <c r="R36">
        <f t="shared" si="10"/>
        <v>4.8844844402434487E-2</v>
      </c>
      <c r="T36" s="1" t="s">
        <v>96</v>
      </c>
      <c r="U36">
        <f t="shared" si="11"/>
        <v>1.2316583652194399</v>
      </c>
      <c r="V36">
        <f t="shared" si="12"/>
        <v>1.2131676470988473</v>
      </c>
      <c r="W36">
        <f t="shared" si="13"/>
        <v>1.0198395597542138</v>
      </c>
      <c r="X36">
        <f t="shared" si="14"/>
        <v>1.1295929531910793</v>
      </c>
      <c r="Y36">
        <f t="shared" si="15"/>
        <v>0.85509429103115353</v>
      </c>
      <c r="Z36">
        <f t="shared" si="16"/>
        <v>1.6902507188206117</v>
      </c>
      <c r="AA36">
        <f t="shared" si="17"/>
        <v>2.1103475541213759</v>
      </c>
      <c r="AC36" s="1" t="s">
        <v>96</v>
      </c>
      <c r="AD36">
        <f t="shared" si="18"/>
        <v>3.1527368211584514E-2</v>
      </c>
      <c r="AE36">
        <f t="shared" si="19"/>
        <v>8.047822851042008E-2</v>
      </c>
      <c r="AF36">
        <f t="shared" si="20"/>
        <v>-2.2252688211251065E-2</v>
      </c>
      <c r="AG36">
        <f t="shared" si="21"/>
        <v>3.4413026140497724E-2</v>
      </c>
      <c r="AH36">
        <f t="shared" si="22"/>
        <v>9.3051021440893666E-2</v>
      </c>
      <c r="AI36">
        <f t="shared" si="23"/>
        <v>-1.3886943710740146E-2</v>
      </c>
      <c r="AJ36">
        <f t="shared" si="24"/>
        <v>-0.13557040582149826</v>
      </c>
    </row>
    <row r="37" spans="1:36" x14ac:dyDescent="0.55000000000000004">
      <c r="A37" s="1" t="s">
        <v>37</v>
      </c>
      <c r="B37" s="3">
        <f>Data!D36 - Data!$C36</f>
        <v>-0.18584443532501399</v>
      </c>
      <c r="C37" s="3">
        <f>Data!E36 - Data!$C36</f>
        <v>5.587175245241973E-2</v>
      </c>
      <c r="D37" s="3">
        <f>Data!F36 - Data!$C36</f>
        <v>1.4600831645355E-2</v>
      </c>
      <c r="E37" s="3">
        <f>Data!G36 - Data!$C36</f>
        <v>-7.5454297162866751E-2</v>
      </c>
      <c r="F37" s="3">
        <f>Data!H36 - Data!$C36</f>
        <v>3.6398788717680895E-2</v>
      </c>
      <c r="G37" s="3">
        <f>Data!I36 - Data!$C36</f>
        <v>-0.22662599650321869</v>
      </c>
      <c r="H37" s="3">
        <f>Data!J36 - Data!$C36</f>
        <v>3.7213369505781489E-2</v>
      </c>
      <c r="I37">
        <v>1.7100000000000001E-2</v>
      </c>
      <c r="K37" s="1" t="s">
        <v>97</v>
      </c>
      <c r="L37">
        <f t="shared" si="4"/>
        <v>1.2179169183848036E-2</v>
      </c>
      <c r="M37">
        <f t="shared" si="5"/>
        <v>2.0222158741310288E-3</v>
      </c>
      <c r="N37">
        <f t="shared" si="6"/>
        <v>7.3282535116541096E-3</v>
      </c>
      <c r="O37">
        <f t="shared" si="7"/>
        <v>7.9724869994387011E-3</v>
      </c>
      <c r="P37">
        <f t="shared" si="8"/>
        <v>1.392249041050141E-2</v>
      </c>
      <c r="Q37">
        <f t="shared" si="9"/>
        <v>3.0828990559103885E-2</v>
      </c>
      <c r="R37">
        <f t="shared" si="10"/>
        <v>3.7556540016502167E-2</v>
      </c>
      <c r="T37" s="1" t="s">
        <v>97</v>
      </c>
      <c r="U37">
        <f t="shared" si="11"/>
        <v>1.2500683931589163</v>
      </c>
      <c r="V37">
        <f t="shared" si="12"/>
        <v>1.145361513449515</v>
      </c>
      <c r="W37">
        <f t="shared" si="13"/>
        <v>1.012941498376845</v>
      </c>
      <c r="X37">
        <f t="shared" si="14"/>
        <v>1.1238018401267191</v>
      </c>
      <c r="Y37">
        <f t="shared" si="15"/>
        <v>0.83096527649702445</v>
      </c>
      <c r="Z37">
        <f t="shared" si="16"/>
        <v>1.630314464363517</v>
      </c>
      <c r="AA37">
        <f t="shared" si="17"/>
        <v>2.3260500058380544</v>
      </c>
      <c r="AC37" s="1" t="s">
        <v>97</v>
      </c>
      <c r="AD37">
        <f t="shared" si="18"/>
        <v>-3.0913459346244704E-3</v>
      </c>
      <c r="AE37">
        <f t="shared" si="19"/>
        <v>-8.4298368769340354E-3</v>
      </c>
      <c r="AF37">
        <f t="shared" si="20"/>
        <v>-2.5554300772940394E-2</v>
      </c>
      <c r="AG37">
        <f t="shared" si="21"/>
        <v>-1.8290703489813195E-2</v>
      </c>
      <c r="AH37">
        <f t="shared" si="22"/>
        <v>4.2480900860587922E-2</v>
      </c>
      <c r="AI37">
        <f t="shared" si="23"/>
        <v>-2.2862264127362919E-3</v>
      </c>
      <c r="AJ37">
        <f t="shared" si="24"/>
        <v>-1.5573803112200746E-2</v>
      </c>
    </row>
    <row r="38" spans="1:36" x14ac:dyDescent="0.55000000000000004">
      <c r="A38" s="1" t="s">
        <v>38</v>
      </c>
      <c r="B38" s="3">
        <f>Data!D37 - Data!$C37</f>
        <v>-0.1155164999491376</v>
      </c>
      <c r="C38" s="3">
        <f>Data!E37 - Data!$C37</f>
        <v>-0.11324970006404429</v>
      </c>
      <c r="D38" s="3">
        <f>Data!F37 - Data!$C37</f>
        <v>-5.5644791097478871E-2</v>
      </c>
      <c r="E38" s="3">
        <f>Data!G37 - Data!$C37</f>
        <v>-6.9605121627521069E-2</v>
      </c>
      <c r="F38" s="3">
        <f>Data!H37 - Data!$C37</f>
        <v>-8.1990259768858306E-2</v>
      </c>
      <c r="G38" s="3">
        <f>Data!I37 - Data!$C37</f>
        <v>-0.18421891443789731</v>
      </c>
      <c r="H38" s="3">
        <f>Data!J37 - Data!$C37</f>
        <v>-5.234512057144701E-2</v>
      </c>
      <c r="I38">
        <v>-9.5500000000000002E-2</v>
      </c>
      <c r="K38" s="1" t="s">
        <v>98</v>
      </c>
      <c r="L38">
        <f t="shared" si="4"/>
        <v>1.5559120802642117E-2</v>
      </c>
      <c r="M38">
        <f t="shared" si="5"/>
        <v>1.3311056653573811E-3</v>
      </c>
      <c r="N38">
        <f t="shared" si="6"/>
        <v>7.0737507760788385E-3</v>
      </c>
      <c r="O38">
        <f t="shared" si="7"/>
        <v>9.3106030613351581E-3</v>
      </c>
      <c r="P38">
        <f t="shared" si="8"/>
        <v>1.415102712564496E-2</v>
      </c>
      <c r="Q38">
        <f t="shared" si="9"/>
        <v>3.5056092410230014E-2</v>
      </c>
      <c r="R38">
        <f t="shared" si="10"/>
        <v>3.7534382388501243E-2</v>
      </c>
      <c r="T38" s="1" t="s">
        <v>98</v>
      </c>
      <c r="U38">
        <f t="shared" si="11"/>
        <v>1.2523924716407073</v>
      </c>
      <c r="V38">
        <f t="shared" si="12"/>
        <v>1.1396928202831713</v>
      </c>
      <c r="W38">
        <f t="shared" si="13"/>
        <v>0.99974598431275719</v>
      </c>
      <c r="X38">
        <f t="shared" si="14"/>
        <v>1.1169868391243352</v>
      </c>
      <c r="Y38">
        <f t="shared" si="15"/>
        <v>0.84244367053469627</v>
      </c>
      <c r="Z38">
        <f t="shared" si="16"/>
        <v>1.6278581425971712</v>
      </c>
      <c r="AA38">
        <f t="shared" si="17"/>
        <v>2.3056692315217675</v>
      </c>
      <c r="AC38" s="1" t="s">
        <v>98</v>
      </c>
      <c r="AD38">
        <f t="shared" si="18"/>
        <v>-5.0123234592219165E-2</v>
      </c>
      <c r="AE38">
        <f t="shared" si="19"/>
        <v>-1.9531250389657612E-2</v>
      </c>
      <c r="AF38">
        <f t="shared" si="20"/>
        <v>-4.4315914540084961E-4</v>
      </c>
      <c r="AG38">
        <f t="shared" si="21"/>
        <v>2.347651707561791E-2</v>
      </c>
      <c r="AH38">
        <f t="shared" si="22"/>
        <v>-5.0718508484876378E-2</v>
      </c>
      <c r="AI38">
        <f t="shared" si="23"/>
        <v>-2.4409999958363668E-2</v>
      </c>
      <c r="AJ38">
        <f t="shared" si="24"/>
        <v>-8.1136646197570869E-2</v>
      </c>
    </row>
    <row r="39" spans="1:36" x14ac:dyDescent="0.55000000000000004">
      <c r="A39" s="1" t="s">
        <v>39</v>
      </c>
      <c r="B39" s="3">
        <f>Data!D38 - Data!$C38</f>
        <v>5.3053723901549166E-2</v>
      </c>
      <c r="C39" s="3">
        <f>Data!E38 - Data!$C38</f>
        <v>0.14221709005232072</v>
      </c>
      <c r="D39" s="3">
        <f>Data!F38 - Data!$C38</f>
        <v>7.5882919637414434E-2</v>
      </c>
      <c r="E39" s="3">
        <f>Data!G38 - Data!$C38</f>
        <v>0.26946899023491588</v>
      </c>
      <c r="F39" s="3">
        <f>Data!H38 - Data!$C38</f>
        <v>2.605797122020136E-2</v>
      </c>
      <c r="G39" s="3">
        <f>Data!I38 - Data!$C38</f>
        <v>7.4679088809973079E-2</v>
      </c>
      <c r="H39" s="3">
        <f>Data!J38 - Data!$C38</f>
        <v>-7.9563916336398158E-2</v>
      </c>
      <c r="I39">
        <v>8.3699999999999997E-2</v>
      </c>
      <c r="K39" s="1" t="s">
        <v>99</v>
      </c>
      <c r="L39">
        <f t="shared" si="4"/>
        <v>1.4894411494729096E-2</v>
      </c>
      <c r="M39">
        <f t="shared" si="5"/>
        <v>1.1697208278427483E-3</v>
      </c>
      <c r="N39">
        <f t="shared" si="6"/>
        <v>6.1892254625824476E-3</v>
      </c>
      <c r="O39">
        <f t="shared" si="7"/>
        <v>8.8540365110807637E-3</v>
      </c>
      <c r="P39">
        <f t="shared" si="8"/>
        <v>1.3597949045693948E-2</v>
      </c>
      <c r="Q39">
        <f t="shared" si="9"/>
        <v>3.5722095120022113E-2</v>
      </c>
      <c r="R39">
        <f t="shared" si="10"/>
        <v>3.274939963546427E-2</v>
      </c>
      <c r="T39" s="1" t="s">
        <v>99</v>
      </c>
      <c r="U39">
        <f t="shared" si="11"/>
        <v>1.2324152585760282</v>
      </c>
      <c r="V39">
        <f t="shared" si="12"/>
        <v>1.1321089881418185</v>
      </c>
      <c r="W39">
        <f t="shared" si="13"/>
        <v>1.0175895555062788</v>
      </c>
      <c r="X39">
        <f t="shared" si="14"/>
        <v>1.1362330585638616</v>
      </c>
      <c r="Y39">
        <f t="shared" si="15"/>
        <v>0.82013896549423226</v>
      </c>
      <c r="Z39">
        <f t="shared" si="16"/>
        <v>1.578204349058377</v>
      </c>
      <c r="AA39">
        <f t="shared" si="17"/>
        <v>2.3588148365772126</v>
      </c>
      <c r="AC39" s="1" t="s">
        <v>99</v>
      </c>
      <c r="AD39">
        <f t="shared" si="18"/>
        <v>-5.5923856669007108E-2</v>
      </c>
      <c r="AE39">
        <f t="shared" si="19"/>
        <v>8.4914057190224462E-3</v>
      </c>
      <c r="AF39">
        <f t="shared" si="20"/>
        <v>-5.9548935833139997E-3</v>
      </c>
      <c r="AG39">
        <f t="shared" si="21"/>
        <v>8.9220585461073407E-2</v>
      </c>
      <c r="AH39">
        <f t="shared" si="22"/>
        <v>4.6594053168778557E-2</v>
      </c>
      <c r="AI39">
        <f t="shared" si="23"/>
        <v>0.22630592786899245</v>
      </c>
      <c r="AJ39">
        <f t="shared" si="24"/>
        <v>-0.26817660641040536</v>
      </c>
    </row>
    <row r="40" spans="1:36" x14ac:dyDescent="0.55000000000000004">
      <c r="A40" s="1" t="s">
        <v>40</v>
      </c>
      <c r="B40" s="3">
        <f>Data!D39 - Data!$C39</f>
        <v>3.8514945583726388E-2</v>
      </c>
      <c r="C40" s="3">
        <f>Data!E39 - Data!$C39</f>
        <v>-4.770598487961817E-2</v>
      </c>
      <c r="D40" s="3">
        <f>Data!F39 - Data!$C39</f>
        <v>1.379937694318014E-3</v>
      </c>
      <c r="E40" s="3">
        <f>Data!G39 - Data!$C39</f>
        <v>-3.323555994124492E-2</v>
      </c>
      <c r="F40" s="3">
        <f>Data!H39 - Data!$C39</f>
        <v>7.0976061784522343E-2</v>
      </c>
      <c r="G40" s="3">
        <f>Data!I39 - Data!$C39</f>
        <v>7.1313087475801701E-2</v>
      </c>
      <c r="H40" s="3">
        <f>Data!J39 - Data!$C39</f>
        <v>4.008646728344558E-2</v>
      </c>
      <c r="I40">
        <v>3.4200000000000001E-2</v>
      </c>
      <c r="K40" s="1" t="s">
        <v>100</v>
      </c>
      <c r="L40">
        <f t="shared" si="4"/>
        <v>1.4495927874073718E-2</v>
      </c>
      <c r="M40">
        <f t="shared" si="5"/>
        <v>7.2611013916085154E-4</v>
      </c>
      <c r="N40">
        <f t="shared" si="6"/>
        <v>6.1739822132570593E-3</v>
      </c>
      <c r="O40">
        <f t="shared" si="7"/>
        <v>8.1820757387386176E-3</v>
      </c>
      <c r="P40">
        <f t="shared" si="8"/>
        <v>1.4843003248197676E-2</v>
      </c>
      <c r="Q40">
        <f t="shared" si="9"/>
        <v>4.0078558525563579E-2</v>
      </c>
      <c r="R40">
        <f t="shared" si="10"/>
        <v>3.1467424372012859E-2</v>
      </c>
      <c r="T40" s="1" t="s">
        <v>100</v>
      </c>
      <c r="U40">
        <f t="shared" si="11"/>
        <v>1.260637159031053</v>
      </c>
      <c r="V40">
        <f t="shared" si="12"/>
        <v>1.1128338309868335</v>
      </c>
      <c r="W40">
        <f t="shared" si="13"/>
        <v>1.024220372507948</v>
      </c>
      <c r="X40">
        <f t="shared" si="14"/>
        <v>1.0662766736832143</v>
      </c>
      <c r="Y40">
        <f t="shared" si="15"/>
        <v>0.84273331819432695</v>
      </c>
      <c r="Z40">
        <f t="shared" si="16"/>
        <v>1.6130588102673635</v>
      </c>
      <c r="AA40">
        <f t="shared" si="17"/>
        <v>2.4926141929358119</v>
      </c>
      <c r="AC40" s="1" t="s">
        <v>100</v>
      </c>
      <c r="AD40">
        <f t="shared" si="18"/>
        <v>-8.7908235446994942E-2</v>
      </c>
      <c r="AE40">
        <f t="shared" si="19"/>
        <v>7.8296837543042022E-2</v>
      </c>
      <c r="AF40">
        <f t="shared" si="20"/>
        <v>-7.0373579860959337E-2</v>
      </c>
      <c r="AG40">
        <f t="shared" si="21"/>
        <v>0.19803219539676697</v>
      </c>
      <c r="AH40">
        <f t="shared" si="22"/>
        <v>-6.5319692302333796E-3</v>
      </c>
      <c r="AI40">
        <f t="shared" si="23"/>
        <v>0.19982754283822429</v>
      </c>
      <c r="AJ40">
        <f t="shared" si="24"/>
        <v>-5.2674892885843275E-2</v>
      </c>
    </row>
    <row r="41" spans="1:36" x14ac:dyDescent="0.55000000000000004">
      <c r="A41" s="1" t="s">
        <v>41</v>
      </c>
      <c r="B41" s="3">
        <f>Data!D40 - Data!$C40</f>
        <v>9.9830549351664508E-2</v>
      </c>
      <c r="C41" s="3">
        <f>Data!E40 - Data!$C40</f>
        <v>8.4035707313532729E-2</v>
      </c>
      <c r="D41" s="3">
        <f>Data!F40 - Data!$C40</f>
        <v>4.5773194420298161E-2</v>
      </c>
      <c r="E41" s="3">
        <f>Data!G40 - Data!$C40</f>
        <v>3.0555827037525699E-2</v>
      </c>
      <c r="F41" s="3">
        <f>Data!H40 - Data!$C40</f>
        <v>5.534973934449329E-2</v>
      </c>
      <c r="G41" s="3">
        <f>Data!I40 - Data!$C40</f>
        <v>0.16330829816250558</v>
      </c>
      <c r="H41" s="3">
        <f>Data!J40 - Data!$C40</f>
        <v>-0.1270093857440413</v>
      </c>
      <c r="I41">
        <v>1.0999999999999999E-2</v>
      </c>
      <c r="K41" s="1" t="s">
        <v>101</v>
      </c>
      <c r="L41">
        <f t="shared" si="4"/>
        <v>1.3331004646494312E-2</v>
      </c>
      <c r="M41">
        <f t="shared" si="5"/>
        <v>3.1464398313140254E-3</v>
      </c>
      <c r="N41">
        <f t="shared" si="6"/>
        <v>5.6923979418517859E-3</v>
      </c>
      <c r="O41">
        <f t="shared" si="7"/>
        <v>1.2067487719120569E-2</v>
      </c>
      <c r="P41">
        <f t="shared" si="8"/>
        <v>1.4123079120999799E-2</v>
      </c>
      <c r="Q41">
        <f t="shared" si="9"/>
        <v>4.271416184168228E-2</v>
      </c>
      <c r="R41">
        <f t="shared" si="10"/>
        <v>3.1438556391075415E-2</v>
      </c>
      <c r="T41" s="1" t="s">
        <v>101</v>
      </c>
      <c r="U41">
        <f t="shared" si="11"/>
        <v>1.240229435712789</v>
      </c>
      <c r="V41">
        <f t="shared" si="12"/>
        <v>1.141499520798517</v>
      </c>
      <c r="W41">
        <f t="shared" si="13"/>
        <v>1.0123078142678914</v>
      </c>
      <c r="X41">
        <f t="shared" si="14"/>
        <v>1.1189310153157426</v>
      </c>
      <c r="Y41">
        <f t="shared" si="15"/>
        <v>0.8343792882222637</v>
      </c>
      <c r="Z41">
        <f t="shared" si="16"/>
        <v>1.6519221416327139</v>
      </c>
      <c r="AA41">
        <f t="shared" si="17"/>
        <v>2.4838177895969458</v>
      </c>
      <c r="AC41" s="1" t="s">
        <v>101</v>
      </c>
      <c r="AD41">
        <f t="shared" si="18"/>
        <v>-8.9598267618030858E-2</v>
      </c>
      <c r="AE41">
        <f t="shared" si="19"/>
        <v>-1.6238780504303676E-2</v>
      </c>
      <c r="AF41">
        <f t="shared" si="20"/>
        <v>5.6233550476853439E-2</v>
      </c>
      <c r="AG41">
        <f t="shared" si="21"/>
        <v>-4.4309793354502552E-2</v>
      </c>
      <c r="AH41">
        <f t="shared" si="22"/>
        <v>-8.999361513627022E-3</v>
      </c>
      <c r="AI41">
        <f t="shared" si="23"/>
        <v>9.0912912095266224E-2</v>
      </c>
      <c r="AJ41">
        <f t="shared" si="24"/>
        <v>-0.20407566876352806</v>
      </c>
    </row>
    <row r="42" spans="1:36" x14ac:dyDescent="0.55000000000000004">
      <c r="A42" s="1" t="s">
        <v>42</v>
      </c>
      <c r="B42" s="3">
        <f>Data!D41 - Data!$C41</f>
        <v>5.4336051738057549E-2</v>
      </c>
      <c r="C42" s="3">
        <f>Data!E41 - Data!$C41</f>
        <v>7.9758745469169931E-2</v>
      </c>
      <c r="D42" s="3">
        <f>Data!F41 - Data!$C41</f>
        <v>1.0829101024775181E-2</v>
      </c>
      <c r="E42" s="3">
        <f>Data!G41 - Data!$C41</f>
        <v>0.1581376015298088</v>
      </c>
      <c r="F42" s="3">
        <f>Data!H41 - Data!$C41</f>
        <v>0.10524252920801229</v>
      </c>
      <c r="G42" s="3">
        <f>Data!I41 - Data!$C41</f>
        <v>5.9197649948194899E-3</v>
      </c>
      <c r="H42" s="3">
        <f>Data!J41 - Data!$C41</f>
        <v>-0.1492092382028041</v>
      </c>
      <c r="I42">
        <v>3.9699999999999999E-2</v>
      </c>
      <c r="K42" s="1" t="s">
        <v>102</v>
      </c>
      <c r="L42">
        <f t="shared" si="4"/>
        <v>1.051166356861416E-2</v>
      </c>
      <c r="M42">
        <f t="shared" si="5"/>
        <v>1.7044259242244321E-3</v>
      </c>
      <c r="N42">
        <f t="shared" si="6"/>
        <v>5.9971007289860313E-3</v>
      </c>
      <c r="O42">
        <f t="shared" si="7"/>
        <v>1.108587266975892E-2</v>
      </c>
      <c r="P42">
        <f t="shared" si="8"/>
        <v>1.3228128450784943E-2</v>
      </c>
      <c r="Q42">
        <f t="shared" si="9"/>
        <v>4.175659964796774E-2</v>
      </c>
      <c r="R42">
        <f t="shared" si="10"/>
        <v>3.0867618695222157E-2</v>
      </c>
      <c r="T42" s="1" t="s">
        <v>102</v>
      </c>
      <c r="U42">
        <f t="shared" si="11"/>
        <v>1.2304090288593048</v>
      </c>
      <c r="V42">
        <f t="shared" si="12"/>
        <v>1.1397251638047758</v>
      </c>
      <c r="W42">
        <f t="shared" si="13"/>
        <v>1.0172189966977827</v>
      </c>
      <c r="X42">
        <f t="shared" si="14"/>
        <v>1.1135056762585966</v>
      </c>
      <c r="Y42">
        <f t="shared" si="15"/>
        <v>0.83219477884804705</v>
      </c>
      <c r="Z42">
        <f t="shared" si="16"/>
        <v>1.6567086973072258</v>
      </c>
      <c r="AA42">
        <f t="shared" si="17"/>
        <v>2.4608623641000946</v>
      </c>
      <c r="AC42" s="1" t="s">
        <v>102</v>
      </c>
      <c r="AD42">
        <f t="shared" si="18"/>
        <v>4.5807849159250943E-2</v>
      </c>
      <c r="AE42">
        <f t="shared" si="19"/>
        <v>1.8471270803372991E-2</v>
      </c>
      <c r="AF42">
        <f t="shared" si="20"/>
        <v>0.12390899746323764</v>
      </c>
      <c r="AG42">
        <f t="shared" si="21"/>
        <v>-6.7032769841986251E-2</v>
      </c>
      <c r="AH42">
        <f t="shared" si="22"/>
        <v>-4.0613016278064247E-2</v>
      </c>
      <c r="AI42">
        <f t="shared" si="23"/>
        <v>2.8621590790050638E-2</v>
      </c>
      <c r="AJ42">
        <f t="shared" si="24"/>
        <v>0.15233778966969769</v>
      </c>
    </row>
    <row r="43" spans="1:36" x14ac:dyDescent="0.55000000000000004">
      <c r="A43" s="1" t="s">
        <v>43</v>
      </c>
      <c r="B43" s="3">
        <f>Data!D42 - Data!$C42</f>
        <v>-0.12967255602295918</v>
      </c>
      <c r="C43" s="3">
        <f>Data!E42 - Data!$C42</f>
        <v>-8.0713196747792884E-2</v>
      </c>
      <c r="D43" s="3">
        <f>Data!F42 - Data!$C42</f>
        <v>-7.349366947147197E-2</v>
      </c>
      <c r="E43" s="3">
        <f>Data!G42 - Data!$C42</f>
        <v>-8.4468117746780993E-2</v>
      </c>
      <c r="F43" s="3">
        <f>Data!H42 - Data!$C42</f>
        <v>-5.5086208526127785E-2</v>
      </c>
      <c r="G43" s="3">
        <f>Data!I42 - Data!$C42</f>
        <v>-0.25370246016101938</v>
      </c>
      <c r="H43" s="3">
        <f>Data!J42 - Data!$C42</f>
        <v>-0.22636582233190808</v>
      </c>
      <c r="I43">
        <v>-6.9199999999999998E-2</v>
      </c>
      <c r="K43" s="1" t="s">
        <v>103</v>
      </c>
      <c r="L43">
        <f t="shared" si="4"/>
        <v>1.1283549716173485E-2</v>
      </c>
      <c r="M43">
        <f t="shared" si="5"/>
        <v>1.5417432389670076E-3</v>
      </c>
      <c r="N43">
        <f t="shared" si="6"/>
        <v>8.8580524768295931E-3</v>
      </c>
      <c r="O43">
        <f t="shared" si="7"/>
        <v>7.9977845445405801E-3</v>
      </c>
      <c r="P43">
        <f t="shared" si="8"/>
        <v>1.127884862467027E-2</v>
      </c>
      <c r="Q43">
        <f t="shared" si="9"/>
        <v>4.3025791350173065E-2</v>
      </c>
      <c r="R43">
        <f t="shared" si="10"/>
        <v>3.7442107170919399E-2</v>
      </c>
      <c r="T43" s="1" t="s">
        <v>103</v>
      </c>
      <c r="U43">
        <f t="shared" si="11"/>
        <v>1.2202235862311799</v>
      </c>
      <c r="V43">
        <f t="shared" si="12"/>
        <v>1.1290549436734223</v>
      </c>
      <c r="W43">
        <f t="shared" si="13"/>
        <v>0.98630376430483602</v>
      </c>
      <c r="X43">
        <f t="shared" si="14"/>
        <v>1.1208482276413867</v>
      </c>
      <c r="Y43">
        <f t="shared" si="15"/>
        <v>0.83922855421095499</v>
      </c>
      <c r="Z43">
        <f t="shared" si="16"/>
        <v>1.6776460956861685</v>
      </c>
      <c r="AA43">
        <f t="shared" si="17"/>
        <v>2.4689744374823244</v>
      </c>
      <c r="AC43" s="1" t="s">
        <v>103</v>
      </c>
      <c r="AD43">
        <f t="shared" si="18"/>
        <v>7.145574933683399E-2</v>
      </c>
      <c r="AE43">
        <f t="shared" si="19"/>
        <v>-4.5059493681594828E-2</v>
      </c>
      <c r="AF43">
        <f t="shared" si="20"/>
        <v>9.5015439479947256E-3</v>
      </c>
      <c r="AG43">
        <f t="shared" si="21"/>
        <v>3.2289200362532876E-2</v>
      </c>
      <c r="AH43">
        <f t="shared" si="22"/>
        <v>2.5529048055217496E-2</v>
      </c>
      <c r="AI43">
        <f t="shared" si="23"/>
        <v>0.19182891028017451</v>
      </c>
      <c r="AJ43">
        <f t="shared" si="24"/>
        <v>-0.13967846668551964</v>
      </c>
    </row>
    <row r="44" spans="1:36" x14ac:dyDescent="0.55000000000000004">
      <c r="A44" s="1" t="s">
        <v>44</v>
      </c>
      <c r="B44" s="3">
        <f>Data!D43 - Data!$C43</f>
        <v>0.13307290697135829</v>
      </c>
      <c r="C44" s="3">
        <f>Data!E43 - Data!$C43</f>
        <v>6.4991746550080914E-2</v>
      </c>
      <c r="D44" s="3">
        <f>Data!F43 - Data!$C43</f>
        <v>-2.238649182852568E-2</v>
      </c>
      <c r="E44" s="3">
        <f>Data!G43 - Data!$C43</f>
        <v>8.5707845242849939E-2</v>
      </c>
      <c r="F44" s="3">
        <f>Data!H43 - Data!$C43</f>
        <v>8.5327160931511187E-2</v>
      </c>
      <c r="G44" s="3">
        <f>Data!I43 - Data!$C43</f>
        <v>0.2119718312889747</v>
      </c>
      <c r="H44" s="3">
        <f>Data!J43 - Data!$C43</f>
        <v>0.20504812952665019</v>
      </c>
      <c r="I44">
        <v>6.9199999999999998E-2</v>
      </c>
      <c r="K44" s="1" t="s">
        <v>104</v>
      </c>
      <c r="L44">
        <f t="shared" si="4"/>
        <v>1.3406481314819791E-2</v>
      </c>
      <c r="M44">
        <f t="shared" si="5"/>
        <v>9.5439276295187017E-4</v>
      </c>
      <c r="N44">
        <f t="shared" si="6"/>
        <v>9.1785230501312074E-3</v>
      </c>
      <c r="O44">
        <f t="shared" si="7"/>
        <v>8.6802210124600904E-3</v>
      </c>
      <c r="P44">
        <f t="shared" si="8"/>
        <v>1.1669209864024905E-2</v>
      </c>
      <c r="Q44">
        <f t="shared" si="9"/>
        <v>4.917754147546928E-2</v>
      </c>
      <c r="R44">
        <f t="shared" si="10"/>
        <v>3.6914878982369934E-2</v>
      </c>
      <c r="T44" s="1" t="s">
        <v>104</v>
      </c>
      <c r="U44">
        <f t="shared" si="11"/>
        <v>1.2049781329841291</v>
      </c>
      <c r="V44">
        <f t="shared" si="12"/>
        <v>1.1187327318687226</v>
      </c>
      <c r="W44">
        <f t="shared" si="13"/>
        <v>0.97990541698882305</v>
      </c>
      <c r="X44">
        <f t="shared" si="14"/>
        <v>1.1183495581426126</v>
      </c>
      <c r="Y44">
        <f t="shared" si="15"/>
        <v>0.83797173005784398</v>
      </c>
      <c r="Z44">
        <f t="shared" si="16"/>
        <v>1.6210601514663927</v>
      </c>
      <c r="AA44">
        <f t="shared" si="17"/>
        <v>2.3940358010851468</v>
      </c>
      <c r="AC44" s="1" t="s">
        <v>104</v>
      </c>
      <c r="AD44">
        <f t="shared" si="18"/>
        <v>5.91990804656089E-2</v>
      </c>
      <c r="AE44">
        <f t="shared" si="19"/>
        <v>5.9848649036995966E-2</v>
      </c>
      <c r="AF44">
        <f t="shared" si="20"/>
        <v>2.2842848421999691E-2</v>
      </c>
      <c r="AG44">
        <f t="shared" si="21"/>
        <v>4.4679647742839543E-2</v>
      </c>
      <c r="AH44">
        <f t="shared" si="22"/>
        <v>5.1029435415955851E-2</v>
      </c>
      <c r="AI44">
        <f t="shared" si="23"/>
        <v>7.7360752337169103E-2</v>
      </c>
      <c r="AJ44">
        <f t="shared" si="24"/>
        <v>4.0052997390876893E-2</v>
      </c>
    </row>
    <row r="45" spans="1:36" x14ac:dyDescent="0.55000000000000004">
      <c r="A45" s="1" t="s">
        <v>45</v>
      </c>
      <c r="B45" s="3">
        <f>Data!D44 - Data!$C44</f>
        <v>7.4494453012064824E-2</v>
      </c>
      <c r="C45" s="3">
        <f>Data!E44 - Data!$C44</f>
        <v>-1.6079183493694738E-2</v>
      </c>
      <c r="D45" s="3">
        <f>Data!F44 - Data!$C44</f>
        <v>0.12370698028393211</v>
      </c>
      <c r="E45" s="3">
        <f>Data!G44 - Data!$C44</f>
        <v>4.473048398227166E-3</v>
      </c>
      <c r="F45" s="3">
        <f>Data!H44 - Data!$C44</f>
        <v>1.5344110258153529E-2</v>
      </c>
      <c r="G45" s="3">
        <f>Data!I44 - Data!$C44</f>
        <v>2.5439458160995142E-2</v>
      </c>
      <c r="H45" s="3">
        <f>Data!J44 - Data!$C44</f>
        <v>7.9322529743000927E-2</v>
      </c>
      <c r="I45">
        <v>1.23E-2</v>
      </c>
      <c r="K45" s="1" t="s">
        <v>105</v>
      </c>
      <c r="L45">
        <f t="shared" si="4"/>
        <v>1.365023007634204E-2</v>
      </c>
      <c r="M45">
        <f t="shared" si="5"/>
        <v>2.0451278709913458E-3</v>
      </c>
      <c r="N45">
        <f t="shared" si="6"/>
        <v>1.0677826837832756E-2</v>
      </c>
      <c r="O45">
        <f t="shared" si="7"/>
        <v>9.2457618115105514E-3</v>
      </c>
      <c r="P45">
        <f t="shared" si="8"/>
        <v>1.2079566892973291E-2</v>
      </c>
      <c r="Q45">
        <f t="shared" si="9"/>
        <v>4.8961376006408444E-2</v>
      </c>
      <c r="R45">
        <f t="shared" si="10"/>
        <v>3.6931846777039201E-2</v>
      </c>
      <c r="T45" s="1" t="s">
        <v>105</v>
      </c>
      <c r="U45">
        <f t="shared" si="11"/>
        <v>1.1972268971633002</v>
      </c>
      <c r="V45">
        <f t="shared" si="12"/>
        <v>1.1290829911137392</v>
      </c>
      <c r="W45">
        <f t="shared" si="13"/>
        <v>1.0148865746791216</v>
      </c>
      <c r="X45">
        <f t="shared" si="14"/>
        <v>1.1220311949726076</v>
      </c>
      <c r="Y45">
        <f t="shared" si="15"/>
        <v>0.83655993325206057</v>
      </c>
      <c r="Z45">
        <f t="shared" si="16"/>
        <v>1.6067167317533269</v>
      </c>
      <c r="AA45">
        <f t="shared" si="17"/>
        <v>2.39351151739185</v>
      </c>
      <c r="AC45" s="1" t="s">
        <v>105</v>
      </c>
      <c r="AD45">
        <f t="shared" si="18"/>
        <v>3.5304579933584344E-2</v>
      </c>
      <c r="AE45">
        <f t="shared" si="19"/>
        <v>-5.0719854004968978E-2</v>
      </c>
      <c r="AF45">
        <f t="shared" si="20"/>
        <v>-7.1799060305008697E-2</v>
      </c>
      <c r="AG45">
        <f t="shared" si="21"/>
        <v>-7.5541814600972118E-2</v>
      </c>
      <c r="AH45">
        <f t="shared" si="22"/>
        <v>-7.8695305857911624E-2</v>
      </c>
      <c r="AI45">
        <f t="shared" si="23"/>
        <v>-7.6800605311568348E-2</v>
      </c>
      <c r="AJ45">
        <f t="shared" si="24"/>
        <v>0.1390806512896518</v>
      </c>
    </row>
    <row r="46" spans="1:36" x14ac:dyDescent="0.55000000000000004">
      <c r="A46" s="1" t="s">
        <v>46</v>
      </c>
      <c r="B46" s="3">
        <f>Data!D45 - Data!$C45</f>
        <v>-2.178394635822762E-2</v>
      </c>
      <c r="C46" s="3">
        <f>Data!E45 - Data!$C45</f>
        <v>-5.0073822697145054E-2</v>
      </c>
      <c r="D46" s="3">
        <f>Data!F45 - Data!$C45</f>
        <v>-2.5090147645226612E-2</v>
      </c>
      <c r="E46" s="3">
        <f>Data!G45 - Data!$C45</f>
        <v>-4.5671407743111576E-2</v>
      </c>
      <c r="F46" s="3">
        <f>Data!H45 - Data!$C45</f>
        <v>1.006771068256733E-2</v>
      </c>
      <c r="G46" s="3">
        <f>Data!I45 - Data!$C45</f>
        <v>-8.7719006185010377E-3</v>
      </c>
      <c r="H46" s="3">
        <f>Data!J45 - Data!$C45</f>
        <v>-6.7822365951633892E-2</v>
      </c>
      <c r="I46">
        <v>-2.5499999999999998E-2</v>
      </c>
      <c r="K46" s="1" t="s">
        <v>106</v>
      </c>
      <c r="L46">
        <f t="shared" si="4"/>
        <v>1.3244676464304179E-2</v>
      </c>
      <c r="M46">
        <f t="shared" si="5"/>
        <v>1.7006394346325438E-3</v>
      </c>
      <c r="N46">
        <f t="shared" si="6"/>
        <v>7.6421866039663913E-3</v>
      </c>
      <c r="O46">
        <f t="shared" si="7"/>
        <v>8.1471792259757876E-3</v>
      </c>
      <c r="P46">
        <f t="shared" si="8"/>
        <v>1.0690144857137469E-2</v>
      </c>
      <c r="Q46">
        <f t="shared" si="9"/>
        <v>4.7592828842228742E-2</v>
      </c>
      <c r="R46">
        <f t="shared" si="10"/>
        <v>3.8411696697669646E-2</v>
      </c>
      <c r="T46" s="1" t="s">
        <v>106</v>
      </c>
      <c r="U46">
        <f t="shared" si="11"/>
        <v>1.1970286774860226</v>
      </c>
      <c r="V46">
        <f t="shared" si="12"/>
        <v>1.1289562008468796</v>
      </c>
      <c r="W46">
        <f t="shared" si="13"/>
        <v>1.0135457808510098</v>
      </c>
      <c r="X46">
        <f t="shared" si="14"/>
        <v>1.1215780736008474</v>
      </c>
      <c r="Y46">
        <f t="shared" si="15"/>
        <v>0.83597723386307232</v>
      </c>
      <c r="Z46">
        <f t="shared" si="16"/>
        <v>1.6061640292806658</v>
      </c>
      <c r="AA46">
        <f t="shared" si="17"/>
        <v>2.3941289464849884</v>
      </c>
      <c r="AC46" s="1" t="s">
        <v>106</v>
      </c>
      <c r="AD46">
        <f t="shared" si="18"/>
        <v>7.2075833550322502E-3</v>
      </c>
      <c r="AE46">
        <f t="shared" si="19"/>
        <v>-6.8215721511686367E-2</v>
      </c>
      <c r="AF46">
        <f t="shared" si="20"/>
        <v>-6.7450453970394078E-2</v>
      </c>
      <c r="AG46">
        <f t="shared" si="21"/>
        <v>7.514225347125103E-2</v>
      </c>
      <c r="AH46">
        <f t="shared" si="22"/>
        <v>-2.1067851091969091E-2</v>
      </c>
      <c r="AI46">
        <f t="shared" si="23"/>
        <v>-1.0416417151546439E-2</v>
      </c>
      <c r="AJ46">
        <f t="shared" si="24"/>
        <v>-0.12049653217052964</v>
      </c>
    </row>
    <row r="47" spans="1:36" x14ac:dyDescent="0.55000000000000004">
      <c r="A47" s="1" t="s">
        <v>47</v>
      </c>
      <c r="B47" s="3">
        <f>Data!D46 - Data!$C46</f>
        <v>7.5238263162486635E-2</v>
      </c>
      <c r="C47" s="3">
        <f>Data!E46 - Data!$C46</f>
        <v>-2.4532743159706411E-2</v>
      </c>
      <c r="D47" s="3">
        <f>Data!F46 - Data!$C46</f>
        <v>2.420794889684344E-2</v>
      </c>
      <c r="E47" s="3">
        <f>Data!G46 - Data!$C46</f>
        <v>-4.267899843607012E-2</v>
      </c>
      <c r="F47" s="3">
        <f>Data!H46 - Data!$C46</f>
        <v>1.0044855088462671E-2</v>
      </c>
      <c r="G47" s="3">
        <f>Data!I46 - Data!$C46</f>
        <v>3.8390857133953314E-2</v>
      </c>
      <c r="H47" s="3">
        <f>Data!J46 - Data!$C46</f>
        <v>6.5838889470114098E-2</v>
      </c>
      <c r="I47">
        <v>1.41E-2</v>
      </c>
      <c r="K47" s="1" t="s">
        <v>107</v>
      </c>
      <c r="L47">
        <f t="shared" si="4"/>
        <v>1.3232385907268159E-2</v>
      </c>
      <c r="M47">
        <f t="shared" si="5"/>
        <v>9.9765852203153628E-4</v>
      </c>
      <c r="N47">
        <f t="shared" si="6"/>
        <v>6.5451448840409474E-3</v>
      </c>
      <c r="O47">
        <f t="shared" si="7"/>
        <v>9.7285024482540138E-3</v>
      </c>
      <c r="P47">
        <f t="shared" si="8"/>
        <v>9.7726063797815097E-3</v>
      </c>
      <c r="Q47">
        <f t="shared" si="9"/>
        <v>4.6939173753681375E-2</v>
      </c>
      <c r="R47">
        <f t="shared" si="10"/>
        <v>3.6678297016618358E-2</v>
      </c>
      <c r="T47" s="1" t="s">
        <v>107</v>
      </c>
      <c r="U47">
        <f t="shared" si="11"/>
        <v>1.1958945244049148</v>
      </c>
      <c r="V47">
        <f t="shared" si="12"/>
        <v>1.1221800639671358</v>
      </c>
      <c r="W47">
        <f t="shared" si="13"/>
        <v>1.0101470065478984</v>
      </c>
      <c r="X47">
        <f t="shared" si="14"/>
        <v>1.1177760584851131</v>
      </c>
      <c r="Y47">
        <f t="shared" si="15"/>
        <v>0.83968420391913734</v>
      </c>
      <c r="Z47">
        <f t="shared" si="16"/>
        <v>1.6013403071373953</v>
      </c>
      <c r="AA47">
        <f t="shared" si="17"/>
        <v>2.3802663202853527</v>
      </c>
      <c r="AC47" s="1" t="s">
        <v>107</v>
      </c>
      <c r="AD47">
        <f t="shared" si="18"/>
        <v>-5.9244445353047182E-3</v>
      </c>
      <c r="AE47">
        <f t="shared" si="19"/>
        <v>2.0564059376262201E-2</v>
      </c>
      <c r="AF47">
        <f t="shared" si="20"/>
        <v>-8.7768728257291029E-3</v>
      </c>
      <c r="AG47">
        <f t="shared" si="21"/>
        <v>7.4854181219023291E-2</v>
      </c>
      <c r="AH47">
        <f t="shared" si="22"/>
        <v>1.4964841577098249E-2</v>
      </c>
      <c r="AI47">
        <f t="shared" si="23"/>
        <v>-1.4202011711528691E-2</v>
      </c>
      <c r="AJ47">
        <f t="shared" si="24"/>
        <v>0.17700143104672361</v>
      </c>
    </row>
    <row r="48" spans="1:36" x14ac:dyDescent="0.55000000000000004">
      <c r="A48" s="1" t="s">
        <v>48</v>
      </c>
      <c r="B48" s="3">
        <f>Data!D47 - Data!$C47</f>
        <v>0.1091842968674924</v>
      </c>
      <c r="C48" s="3">
        <f>Data!E47 - Data!$C47</f>
        <v>2.1974701269111888E-2</v>
      </c>
      <c r="D48" s="3">
        <f>Data!F47 - Data!$C47</f>
        <v>3.2224318725567802E-2</v>
      </c>
      <c r="E48" s="3">
        <f>Data!G47 - Data!$C47</f>
        <v>7.4701666756689156E-2</v>
      </c>
      <c r="F48" s="3">
        <f>Data!H47 - Data!$C47</f>
        <v>2.971668001984612E-2</v>
      </c>
      <c r="G48" s="3">
        <f>Data!I47 - Data!$C47</f>
        <v>0.15332270180035301</v>
      </c>
      <c r="H48" s="3">
        <f>Data!J47 - Data!$C47</f>
        <v>0.30592722101642039</v>
      </c>
      <c r="I48">
        <v>2.07E-2</v>
      </c>
      <c r="K48" s="1" t="s">
        <v>108</v>
      </c>
      <c r="L48">
        <f t="shared" si="4"/>
        <v>1.2175237787792916E-2</v>
      </c>
      <c r="M48">
        <f t="shared" si="5"/>
        <v>1.9989175996406403E-3</v>
      </c>
      <c r="N48">
        <f t="shared" si="6"/>
        <v>6.239093302443639E-3</v>
      </c>
      <c r="O48">
        <f t="shared" si="7"/>
        <v>1.1914530533397505E-2</v>
      </c>
      <c r="P48">
        <f t="shared" si="8"/>
        <v>1.0048102736873789E-2</v>
      </c>
      <c r="Q48">
        <f t="shared" si="9"/>
        <v>4.645685164208016E-2</v>
      </c>
      <c r="R48">
        <f t="shared" si="10"/>
        <v>3.9036943848932582E-2</v>
      </c>
      <c r="T48" s="1" t="s">
        <v>108</v>
      </c>
      <c r="U48">
        <f t="shared" si="11"/>
        <v>1.1946568306165191</v>
      </c>
      <c r="V48">
        <f t="shared" si="12"/>
        <v>1.123378412371735</v>
      </c>
      <c r="W48">
        <f t="shared" si="13"/>
        <v>1.0096093748080026</v>
      </c>
      <c r="X48">
        <f t="shared" si="14"/>
        <v>1.1208033720888675</v>
      </c>
      <c r="Y48">
        <f t="shared" si="15"/>
        <v>0.84001041766095008</v>
      </c>
      <c r="Z48">
        <f t="shared" si="16"/>
        <v>1.5998144746529841</v>
      </c>
      <c r="AA48">
        <f t="shared" si="17"/>
        <v>2.3848176290369909</v>
      </c>
      <c r="AC48" s="1" t="s">
        <v>108</v>
      </c>
      <c r="AD48">
        <f t="shared" si="18"/>
        <v>-2.2382556197896575E-2</v>
      </c>
      <c r="AE48">
        <f t="shared" si="19"/>
        <v>7.7094190979130331E-3</v>
      </c>
      <c r="AF48">
        <f t="shared" si="20"/>
        <v>4.0452505436348235E-2</v>
      </c>
      <c r="AG48">
        <f t="shared" si="21"/>
        <v>-2.3589457777323242E-4</v>
      </c>
      <c r="AH48">
        <f t="shared" si="22"/>
        <v>-5.1158741225946325E-2</v>
      </c>
      <c r="AI48">
        <f t="shared" si="23"/>
        <v>0.1054064632705303</v>
      </c>
      <c r="AJ48">
        <f t="shared" si="24"/>
        <v>-2.5077235777994717E-2</v>
      </c>
    </row>
    <row r="49" spans="1:36" x14ac:dyDescent="0.55000000000000004">
      <c r="A49" s="1" t="s">
        <v>49</v>
      </c>
      <c r="B49" s="3">
        <f>Data!D48 - Data!$C48</f>
        <v>7.3128689490427362E-2</v>
      </c>
      <c r="C49" s="3">
        <f>Data!E48 - Data!$C48</f>
        <v>1.2387301227403931E-2</v>
      </c>
      <c r="D49" s="3">
        <f>Data!F48 - Data!$C48</f>
        <v>3.439208833176486E-2</v>
      </c>
      <c r="E49" s="3">
        <f>Data!G48 - Data!$C48</f>
        <v>5.0926266591238757E-2</v>
      </c>
      <c r="F49" s="3">
        <f>Data!H48 - Data!$C48</f>
        <v>5.4669258983028303E-2</v>
      </c>
      <c r="G49" s="3">
        <f>Data!I48 - Data!$C48</f>
        <v>7.7001401994709701E-2</v>
      </c>
      <c r="H49" s="3">
        <f>Data!J48 - Data!$C48</f>
        <v>4.6494647129001837E-2</v>
      </c>
      <c r="I49">
        <v>3.8699999999999998E-2</v>
      </c>
      <c r="K49" s="1" t="s">
        <v>109</v>
      </c>
      <c r="L49">
        <f t="shared" si="4"/>
        <v>1.0391409453691988E-2</v>
      </c>
      <c r="M49">
        <f t="shared" si="5"/>
        <v>2.1546459540371186E-3</v>
      </c>
      <c r="N49">
        <f t="shared" si="6"/>
        <v>6.7753728972701315E-3</v>
      </c>
      <c r="O49">
        <f t="shared" si="7"/>
        <v>1.1059934223563902E-2</v>
      </c>
      <c r="P49">
        <f t="shared" si="8"/>
        <v>8.9061283992771852E-3</v>
      </c>
      <c r="Q49">
        <f t="shared" si="9"/>
        <v>4.6338166187538152E-2</v>
      </c>
      <c r="R49">
        <f t="shared" si="10"/>
        <v>3.4388892133073182E-2</v>
      </c>
      <c r="T49" s="1" t="s">
        <v>109</v>
      </c>
      <c r="U49">
        <f t="shared" si="11"/>
        <v>1.1949422275500525</v>
      </c>
      <c r="V49">
        <f t="shared" si="12"/>
        <v>1.1228513186976068</v>
      </c>
      <c r="W49">
        <f t="shared" si="13"/>
        <v>1.0050819476698147</v>
      </c>
      <c r="X49">
        <f t="shared" si="14"/>
        <v>1.1201187626140954</v>
      </c>
      <c r="Y49">
        <f t="shared" si="15"/>
        <v>0.8474796199406196</v>
      </c>
      <c r="Z49">
        <f t="shared" si="16"/>
        <v>1.5884146058406547</v>
      </c>
      <c r="AA49">
        <f t="shared" si="17"/>
        <v>2.3807267309939606</v>
      </c>
      <c r="AC49" s="1" t="s">
        <v>109</v>
      </c>
      <c r="AD49">
        <f t="shared" si="18"/>
        <v>-3.1000709712293364E-2</v>
      </c>
      <c r="AE49">
        <f t="shared" si="19"/>
        <v>3.8416682232173011E-2</v>
      </c>
      <c r="AF49">
        <f t="shared" si="20"/>
        <v>-8.1969380642442871E-2</v>
      </c>
      <c r="AG49">
        <f t="shared" si="21"/>
        <v>-6.4820873077752458E-2</v>
      </c>
      <c r="AH49">
        <f t="shared" si="22"/>
        <v>-1.6894962089909545E-2</v>
      </c>
      <c r="AI49">
        <f t="shared" si="23"/>
        <v>-6.5735350336548828E-2</v>
      </c>
      <c r="AJ49">
        <f t="shared" si="24"/>
        <v>0.22295969739700536</v>
      </c>
    </row>
    <row r="50" spans="1:36" x14ac:dyDescent="0.55000000000000004">
      <c r="A50" s="1" t="s">
        <v>50</v>
      </c>
      <c r="B50" s="3">
        <f>Data!D49 - Data!$C49</f>
        <v>0.1006829242687351</v>
      </c>
      <c r="C50" s="3">
        <f>Data!E49 - Data!$C49</f>
        <v>2.4721694264473081E-2</v>
      </c>
      <c r="D50" s="3">
        <f>Data!F49 - Data!$C49</f>
        <v>2.3167886981476052E-2</v>
      </c>
      <c r="E50" s="3">
        <f>Data!G49 - Data!$C49</f>
        <v>1.6503132139415191E-2</v>
      </c>
      <c r="F50" s="3">
        <f>Data!H49 - Data!$C49</f>
        <v>4.389415953678328E-2</v>
      </c>
      <c r="G50" s="3">
        <f>Data!I49 - Data!$C49</f>
        <v>8.5033457831919915E-2</v>
      </c>
      <c r="H50" s="3">
        <f>Data!J49 - Data!$C49</f>
        <v>0.26649715336284646</v>
      </c>
      <c r="I50">
        <v>2.7699999999999999E-2</v>
      </c>
      <c r="K50" s="1" t="s">
        <v>110</v>
      </c>
      <c r="L50">
        <f t="shared" si="4"/>
        <v>9.6051102884919214E-3</v>
      </c>
      <c r="M50">
        <f t="shared" si="5"/>
        <v>3.1221866238310969E-3</v>
      </c>
      <c r="N50">
        <f t="shared" si="6"/>
        <v>5.781962477487133E-3</v>
      </c>
      <c r="O50">
        <f t="shared" si="7"/>
        <v>1.0119035075356905E-2</v>
      </c>
      <c r="P50">
        <f t="shared" si="8"/>
        <v>8.376140976655207E-3</v>
      </c>
      <c r="Q50">
        <f t="shared" si="9"/>
        <v>4.5329505162106681E-2</v>
      </c>
      <c r="R50">
        <f t="shared" si="10"/>
        <v>3.8043656869749191E-2</v>
      </c>
      <c r="T50" s="1" t="s">
        <v>110</v>
      </c>
      <c r="U50">
        <f t="shared" si="11"/>
        <v>1.1796418773292332</v>
      </c>
      <c r="V50">
        <f t="shared" si="12"/>
        <v>1.1391863956492041</v>
      </c>
      <c r="W50">
        <f t="shared" si="13"/>
        <v>0.97956012370238699</v>
      </c>
      <c r="X50">
        <f t="shared" si="14"/>
        <v>1.09733426038002</v>
      </c>
      <c r="Y50">
        <f t="shared" si="15"/>
        <v>0.83752318321024355</v>
      </c>
      <c r="Z50">
        <f t="shared" si="16"/>
        <v>1.5587697850928146</v>
      </c>
      <c r="AA50">
        <f t="shared" si="17"/>
        <v>2.4511944225585629</v>
      </c>
      <c r="AC50" s="1" t="s">
        <v>110</v>
      </c>
      <c r="AD50">
        <f t="shared" si="18"/>
        <v>9.0010805354692441E-2</v>
      </c>
      <c r="AE50">
        <f t="shared" si="19"/>
        <v>8.7729925004349535E-2</v>
      </c>
      <c r="AF50">
        <f t="shared" si="20"/>
        <v>0.14436761303865248</v>
      </c>
      <c r="AG50">
        <f t="shared" si="21"/>
        <v>5.0569476883108526E-2</v>
      </c>
      <c r="AH50">
        <f t="shared" si="22"/>
        <v>2.0213344277142713E-2</v>
      </c>
      <c r="AI50">
        <f t="shared" si="23"/>
        <v>1.7069211703994211E-2</v>
      </c>
      <c r="AJ50">
        <f t="shared" si="24"/>
        <v>0.24401095235141965</v>
      </c>
    </row>
    <row r="51" spans="1:36" x14ac:dyDescent="0.55000000000000004">
      <c r="A51" s="1" t="s">
        <v>51</v>
      </c>
      <c r="B51" s="3">
        <f>Data!D50 - Data!$C50</f>
        <v>5.2709531372736665E-2</v>
      </c>
      <c r="C51" s="3">
        <f>Data!E50 - Data!$C50</f>
        <v>8.5763802786522708E-2</v>
      </c>
      <c r="D51" s="3">
        <f>Data!F50 - Data!$C50</f>
        <v>7.1406252051697899E-2</v>
      </c>
      <c r="E51" s="3">
        <f>Data!G50 - Data!$C50</f>
        <v>-1.7572851366309518E-2</v>
      </c>
      <c r="F51" s="3">
        <f>Data!H50 - Data!$C50</f>
        <v>7.8154626181583614E-2</v>
      </c>
      <c r="G51" s="3">
        <f>Data!I50 - Data!$C50</f>
        <v>3.5021285761825628E-3</v>
      </c>
      <c r="H51" s="3">
        <f>Data!J50 - Data!$C50</f>
        <v>0.5538598573434691</v>
      </c>
      <c r="I51">
        <v>-1.1000000000000001E-3</v>
      </c>
      <c r="K51" s="1" t="s">
        <v>111</v>
      </c>
      <c r="L51">
        <f t="shared" si="4"/>
        <v>1.0240703936948342E-2</v>
      </c>
      <c r="M51">
        <f t="shared" si="5"/>
        <v>4.9068888464718369E-3</v>
      </c>
      <c r="N51">
        <f t="shared" si="6"/>
        <v>8.602759658563764E-3</v>
      </c>
      <c r="O51">
        <f t="shared" si="7"/>
        <v>1.1273136361447113E-2</v>
      </c>
      <c r="P51">
        <f t="shared" si="8"/>
        <v>8.4115684600201222E-3</v>
      </c>
      <c r="Q51">
        <f t="shared" si="9"/>
        <v>4.4839638710405527E-2</v>
      </c>
      <c r="R51">
        <f t="shared" si="10"/>
        <v>3.9500628456331205E-2</v>
      </c>
      <c r="T51" s="1" t="s">
        <v>111</v>
      </c>
      <c r="U51">
        <f t="shared" si="11"/>
        <v>1.1544519057186635</v>
      </c>
      <c r="V51">
        <f t="shared" si="12"/>
        <v>1.1196385513970413</v>
      </c>
      <c r="W51">
        <f t="shared" si="13"/>
        <v>0.94690195789841169</v>
      </c>
      <c r="X51">
        <f t="shared" si="14"/>
        <v>1.089864595468726</v>
      </c>
      <c r="Y51">
        <f t="shared" si="15"/>
        <v>0.83345217745351052</v>
      </c>
      <c r="Z51">
        <f t="shared" si="16"/>
        <v>1.5659616402165089</v>
      </c>
      <c r="AA51">
        <f t="shared" si="17"/>
        <v>2.3856004021002946</v>
      </c>
      <c r="AC51" s="1" t="s">
        <v>111</v>
      </c>
      <c r="AD51">
        <f t="shared" si="18"/>
        <v>-9.360786696506615E-2</v>
      </c>
      <c r="AE51">
        <f t="shared" si="19"/>
        <v>4.8317609220421873E-2</v>
      </c>
      <c r="AF51">
        <f t="shared" si="20"/>
        <v>5.0616821259998696E-2</v>
      </c>
      <c r="AG51">
        <f t="shared" si="21"/>
        <v>0.14379238858987578</v>
      </c>
      <c r="AH51">
        <f t="shared" si="22"/>
        <v>-4.2315385124358076E-2</v>
      </c>
      <c r="AI51">
        <f t="shared" si="23"/>
        <v>-0.15337556500777993</v>
      </c>
      <c r="AJ51">
        <f t="shared" si="24"/>
        <v>-6.861485362084041E-2</v>
      </c>
    </row>
    <row r="52" spans="1:36" x14ac:dyDescent="0.55000000000000004">
      <c r="A52" s="1" t="s">
        <v>52</v>
      </c>
      <c r="B52" s="3">
        <f>Data!D51 - Data!$C51</f>
        <v>-0.11799724457035481</v>
      </c>
      <c r="C52" s="3">
        <f>Data!E51 - Data!$C51</f>
        <v>-6.3413720133630586E-2</v>
      </c>
      <c r="D52" s="3">
        <f>Data!F51 - Data!$C51</f>
        <v>-6.7367734760106629E-2</v>
      </c>
      <c r="E52" s="3">
        <f>Data!G51 - Data!$C51</f>
        <v>-4.7953408638978137E-2</v>
      </c>
      <c r="F52" s="3">
        <f>Data!H51 - Data!$C51</f>
        <v>-4.9487666858274243E-2</v>
      </c>
      <c r="G52" s="3">
        <f>Data!I51 - Data!$C51</f>
        <v>0.1410831844280046</v>
      </c>
      <c r="H52" s="3">
        <f>Data!J51 - Data!$C51</f>
        <v>2.557646887053875E-2</v>
      </c>
      <c r="I52">
        <v>-8.1500000000000003E-2</v>
      </c>
      <c r="K52" s="1" t="s">
        <v>112</v>
      </c>
      <c r="L52">
        <f t="shared" si="4"/>
        <v>7.8583015063516237E-3</v>
      </c>
      <c r="M52">
        <f t="shared" si="5"/>
        <v>4.1514028334655936E-3</v>
      </c>
      <c r="N52">
        <f t="shared" si="6"/>
        <v>8.1438233802143441E-3</v>
      </c>
      <c r="O52">
        <f t="shared" si="7"/>
        <v>1.3821794348181878E-2</v>
      </c>
      <c r="P52">
        <f t="shared" si="8"/>
        <v>6.3876991537002228E-3</v>
      </c>
      <c r="Q52">
        <f t="shared" si="9"/>
        <v>4.2440290333606384E-2</v>
      </c>
      <c r="R52">
        <f t="shared" si="10"/>
        <v>2.8794130946453146E-2</v>
      </c>
      <c r="T52" s="1" t="s">
        <v>112</v>
      </c>
      <c r="U52">
        <f t="shared" si="11"/>
        <v>1.1475166561319718</v>
      </c>
      <c r="V52">
        <f t="shared" si="12"/>
        <v>1.1295733756057593</v>
      </c>
      <c r="W52">
        <f t="shared" si="13"/>
        <v>0.95542347209643674</v>
      </c>
      <c r="X52">
        <f t="shared" si="14"/>
        <v>1.1006889564800535</v>
      </c>
      <c r="Y52">
        <f t="shared" si="15"/>
        <v>0.83351991408988568</v>
      </c>
      <c r="Z52">
        <f t="shared" si="16"/>
        <v>1.5440955479383147</v>
      </c>
      <c r="AA52">
        <f t="shared" si="17"/>
        <v>2.4114271073819427</v>
      </c>
      <c r="AC52" s="1" t="s">
        <v>112</v>
      </c>
      <c r="AD52">
        <f t="shared" si="18"/>
        <v>4.944511202368064E-2</v>
      </c>
      <c r="AE52">
        <f t="shared" si="19"/>
        <v>-8.2604762206731269E-2</v>
      </c>
      <c r="AF52">
        <f t="shared" si="20"/>
        <v>-0.14234179615183815</v>
      </c>
      <c r="AG52">
        <f t="shared" si="21"/>
        <v>-6.8850948228354053E-3</v>
      </c>
      <c r="AH52">
        <f t="shared" si="22"/>
        <v>-2.6498115324386024E-2</v>
      </c>
      <c r="AI52">
        <f t="shared" si="23"/>
        <v>7.4768947245616252E-2</v>
      </c>
      <c r="AJ52">
        <f t="shared" si="24"/>
        <v>-0.22033857213738314</v>
      </c>
    </row>
    <row r="53" spans="1:36" x14ac:dyDescent="0.55000000000000004">
      <c r="A53" s="1" t="s">
        <v>53</v>
      </c>
      <c r="B53" s="3">
        <f>Data!D52 - Data!$C52</f>
        <v>-6.8753819237202723E-2</v>
      </c>
      <c r="C53" s="3">
        <f>Data!E52 - Data!$C52</f>
        <v>3.3820571318223233E-2</v>
      </c>
      <c r="D53" s="3">
        <f>Data!F52 - Data!$C52</f>
        <v>-0.13299723444119221</v>
      </c>
      <c r="E53" s="3">
        <f>Data!G52 - Data!$C52</f>
        <v>-0.1345714933042424</v>
      </c>
      <c r="F53" s="3">
        <f>Data!H52 - Data!$C52</f>
        <v>-2.5082527876901371E-2</v>
      </c>
      <c r="G53" s="3">
        <f>Data!I52 - Data!$C52</f>
        <v>-2.457279023687977E-2</v>
      </c>
      <c r="H53" s="3">
        <f>Data!J52 - Data!$C52</f>
        <v>-0.2167570713684315</v>
      </c>
      <c r="I53">
        <v>-0.13370000000000001</v>
      </c>
      <c r="K53" s="1" t="s">
        <v>113</v>
      </c>
      <c r="L53">
        <f t="shared" si="4"/>
        <v>9.4188916359850185E-3</v>
      </c>
      <c r="M53">
        <f t="shared" si="5"/>
        <v>1.9024369481930262E-3</v>
      </c>
      <c r="N53">
        <f t="shared" si="6"/>
        <v>5.1833110365002433E-3</v>
      </c>
      <c r="O53">
        <f t="shared" si="7"/>
        <v>1.2767475528545361E-2</v>
      </c>
      <c r="P53">
        <f t="shared" si="8"/>
        <v>5.4702596718591949E-3</v>
      </c>
      <c r="Q53">
        <f t="shared" si="9"/>
        <v>3.7803713818368709E-2</v>
      </c>
      <c r="R53">
        <f t="shared" si="10"/>
        <v>1.9454112883141889E-2</v>
      </c>
      <c r="T53" s="1" t="s">
        <v>113</v>
      </c>
      <c r="U53">
        <f t="shared" si="11"/>
        <v>1.1203825264062304</v>
      </c>
      <c r="V53">
        <f t="shared" si="12"/>
        <v>1.162172716276533</v>
      </c>
      <c r="W53">
        <f t="shared" si="13"/>
        <v>0.98954082174583768</v>
      </c>
      <c r="X53">
        <f t="shared" si="14"/>
        <v>1.1208118480864524</v>
      </c>
      <c r="Y53">
        <f t="shared" si="15"/>
        <v>0.84742584231177442</v>
      </c>
      <c r="Z53">
        <f t="shared" si="16"/>
        <v>1.6625053560513061</v>
      </c>
      <c r="AA53">
        <f t="shared" si="17"/>
        <v>2.5737650285753437</v>
      </c>
      <c r="AC53" s="1" t="s">
        <v>113</v>
      </c>
      <c r="AD53">
        <f t="shared" si="18"/>
        <v>-1.2297918970026162E-2</v>
      </c>
      <c r="AE53">
        <f t="shared" si="19"/>
        <v>-3.2868105577497059E-2</v>
      </c>
      <c r="AF53">
        <f t="shared" si="20"/>
        <v>-3.3014713684088412E-2</v>
      </c>
      <c r="AG53">
        <f t="shared" si="21"/>
        <v>-6.9223947571964664E-2</v>
      </c>
      <c r="AH53">
        <f t="shared" si="22"/>
        <v>-1.7627763831608509E-3</v>
      </c>
      <c r="AI53">
        <f t="shared" si="23"/>
        <v>-2.9570589367935635E-2</v>
      </c>
      <c r="AJ53">
        <f t="shared" si="24"/>
        <v>4.5629064007044279E-2</v>
      </c>
    </row>
    <row r="54" spans="1:36" x14ac:dyDescent="0.55000000000000004">
      <c r="A54" s="1" t="s">
        <v>54</v>
      </c>
      <c r="B54" s="3">
        <f>Data!D53 - Data!$C53</f>
        <v>0.1553735138072263</v>
      </c>
      <c r="C54" s="3">
        <f>Data!E53 - Data!$C53</f>
        <v>0.26890011766607169</v>
      </c>
      <c r="D54" s="3">
        <f>Data!F53 - Data!$C53</f>
        <v>0.15982834958043579</v>
      </c>
      <c r="E54" s="3">
        <f>Data!G53 - Data!$C53</f>
        <v>0.22727824182505299</v>
      </c>
      <c r="F54" s="3">
        <f>Data!H53 - Data!$C53</f>
        <v>0.1363262372715075</v>
      </c>
      <c r="G54" s="3">
        <f>Data!I53 - Data!$C53</f>
        <v>0.1088011675453255</v>
      </c>
      <c r="H54" s="3">
        <f>Data!J53 - Data!$C53</f>
        <v>0.49213731948802097</v>
      </c>
      <c r="I54">
        <v>0.13600000000000001</v>
      </c>
      <c r="K54" s="1" t="s">
        <v>114</v>
      </c>
      <c r="L54">
        <f t="shared" si="4"/>
        <v>6.7972190424532078E-3</v>
      </c>
      <c r="M54">
        <f t="shared" si="5"/>
        <v>-4.4380408541423045E-3</v>
      </c>
      <c r="N54">
        <f t="shared" si="6"/>
        <v>4.4626162115035534E-3</v>
      </c>
      <c r="O54">
        <f t="shared" si="7"/>
        <v>1.0774008478568147E-2</v>
      </c>
      <c r="P54">
        <f t="shared" si="8"/>
        <v>2.8593555165139055E-3</v>
      </c>
      <c r="Q54">
        <f t="shared" si="9"/>
        <v>3.1508506739667833E-2</v>
      </c>
      <c r="R54">
        <f t="shared" si="10"/>
        <v>1.6883064808611355E-2</v>
      </c>
      <c r="T54" s="1" t="s">
        <v>114</v>
      </c>
      <c r="U54">
        <f t="shared" si="11"/>
        <v>1.2006953241191531</v>
      </c>
      <c r="V54">
        <f t="shared" si="12"/>
        <v>1.361014377600273</v>
      </c>
      <c r="W54">
        <f t="shared" si="13"/>
        <v>1.0032557920992866</v>
      </c>
      <c r="X54">
        <f t="shared" si="14"/>
        <v>1.1648889759640908</v>
      </c>
      <c r="Y54">
        <f t="shared" si="15"/>
        <v>0.9311440312838658</v>
      </c>
      <c r="Z54">
        <f t="shared" si="16"/>
        <v>1.8514024674110956</v>
      </c>
      <c r="AA54">
        <f t="shared" si="17"/>
        <v>2.6648456859419731</v>
      </c>
      <c r="AC54" s="1" t="s">
        <v>114</v>
      </c>
      <c r="AD54">
        <f t="shared" si="18"/>
        <v>-3.6767087848541817E-2</v>
      </c>
      <c r="AE54">
        <f t="shared" si="19"/>
        <v>-2.2762299508312836E-2</v>
      </c>
      <c r="AF54">
        <f t="shared" si="20"/>
        <v>3.5928377775750558E-2</v>
      </c>
      <c r="AG54">
        <f t="shared" si="21"/>
        <v>-4.033783682597631E-2</v>
      </c>
      <c r="AH54">
        <f t="shared" si="22"/>
        <v>5.7253189877242983E-2</v>
      </c>
      <c r="AI54">
        <f t="shared" si="23"/>
        <v>1.7126666484640306E-2</v>
      </c>
      <c r="AJ54">
        <f t="shared" si="24"/>
        <v>0.10763296612876752</v>
      </c>
    </row>
    <row r="55" spans="1:36" x14ac:dyDescent="0.55000000000000004">
      <c r="A55" s="1" t="s">
        <v>55</v>
      </c>
      <c r="B55" s="3">
        <f>Data!D54 - Data!$C54</f>
        <v>8.2065051238833883E-2</v>
      </c>
      <c r="C55" s="3">
        <f>Data!E54 - Data!$C54</f>
        <v>-1.288494124009177E-2</v>
      </c>
      <c r="D55" s="3">
        <f>Data!F54 - Data!$C54</f>
        <v>5.9410889420355974E-2</v>
      </c>
      <c r="E55" s="3">
        <f>Data!G54 - Data!$C54</f>
        <v>9.9455416645931591E-2</v>
      </c>
      <c r="F55" s="3">
        <f>Data!H54 - Data!$C54</f>
        <v>2.2443073126972461E-2</v>
      </c>
      <c r="G55" s="3">
        <f>Data!I54 - Data!$C54</f>
        <v>0.2145573940464211</v>
      </c>
      <c r="H55" s="3">
        <f>Data!J54 - Data!$C54</f>
        <v>6.7838868337833688E-2</v>
      </c>
      <c r="I55">
        <v>5.57E-2</v>
      </c>
      <c r="K55" s="1" t="s">
        <v>115</v>
      </c>
      <c r="L55">
        <f t="shared" si="4"/>
        <v>6.1037885755264101E-3</v>
      </c>
      <c r="M55">
        <f t="shared" si="5"/>
        <v>-5.3662860650285794E-3</v>
      </c>
      <c r="N55">
        <f t="shared" si="6"/>
        <v>4.9075707137925771E-3</v>
      </c>
      <c r="O55">
        <f t="shared" si="7"/>
        <v>9.4525144266827191E-3</v>
      </c>
      <c r="P55">
        <f t="shared" si="8"/>
        <v>3.8029951009683309E-3</v>
      </c>
      <c r="Q55">
        <f t="shared" si="9"/>
        <v>3.2423142035394995E-2</v>
      </c>
      <c r="R55">
        <f t="shared" si="10"/>
        <v>1.7773614547690619E-2</v>
      </c>
      <c r="T55" s="1" t="s">
        <v>115</v>
      </c>
      <c r="U55">
        <f t="shared" si="11"/>
        <v>1.220265554855418</v>
      </c>
      <c r="V55">
        <f t="shared" si="12"/>
        <v>1.2829932899199501</v>
      </c>
      <c r="W55">
        <f t="shared" si="13"/>
        <v>0.98154650649112152</v>
      </c>
      <c r="X55">
        <f t="shared" si="14"/>
        <v>1.1190277262604298</v>
      </c>
      <c r="Y55">
        <f t="shared" si="15"/>
        <v>0.91725471501557687</v>
      </c>
      <c r="Z55">
        <f t="shared" si="16"/>
        <v>2.0128106219564859</v>
      </c>
      <c r="AA55">
        <f t="shared" si="17"/>
        <v>2.5490200349973411</v>
      </c>
      <c r="AC55" s="1" t="s">
        <v>115</v>
      </c>
      <c r="AD55">
        <f t="shared" si="18"/>
        <v>-0.13257160798551937</v>
      </c>
      <c r="AE55">
        <f t="shared" si="19"/>
        <v>3.0097914636072642E-2</v>
      </c>
      <c r="AF55">
        <f t="shared" si="20"/>
        <v>1.1054837402446047E-2</v>
      </c>
      <c r="AG55">
        <f t="shared" si="21"/>
        <v>0.10778583799247927</v>
      </c>
      <c r="AH55">
        <f t="shared" si="22"/>
        <v>0.10531601155960686</v>
      </c>
      <c r="AI55">
        <f t="shared" si="23"/>
        <v>0.11485910474667327</v>
      </c>
      <c r="AJ55">
        <f t="shared" si="24"/>
        <v>6.9614227665486444E-2</v>
      </c>
    </row>
    <row r="56" spans="1:36" x14ac:dyDescent="0.55000000000000004">
      <c r="A56" s="1" t="s">
        <v>56</v>
      </c>
      <c r="B56" s="3">
        <f>Data!D55 - Data!$C55</f>
        <v>0.15039201606668212</v>
      </c>
      <c r="C56" s="3">
        <f>Data!E55 - Data!$C55</f>
        <v>0.12946672853391131</v>
      </c>
      <c r="D56" s="3">
        <f>Data!F55 - Data!$C55</f>
        <v>-1.0814419813021349E-2</v>
      </c>
      <c r="E56" s="3">
        <f>Data!G55 - Data!$C55</f>
        <v>8.6965399265992345E-3</v>
      </c>
      <c r="F56" s="3">
        <f>Data!H55 - Data!$C55</f>
        <v>0.1135522796752244</v>
      </c>
      <c r="G56" s="3">
        <f>Data!I55 - Data!$C55</f>
        <v>7.0008457820166944E-2</v>
      </c>
      <c r="H56" s="3">
        <f>Data!J55 - Data!$C55</f>
        <v>0.29308563282708189</v>
      </c>
      <c r="I56">
        <v>2.4500000000000001E-2</v>
      </c>
      <c r="K56" s="1" t="s">
        <v>116</v>
      </c>
      <c r="L56">
        <f t="shared" si="4"/>
        <v>4.2362168916991686E-3</v>
      </c>
      <c r="M56">
        <f t="shared" si="5"/>
        <v>-3.8806216078994885E-3</v>
      </c>
      <c r="N56">
        <f t="shared" si="6"/>
        <v>4.9879271689506118E-3</v>
      </c>
      <c r="O56">
        <f t="shared" si="7"/>
        <v>1.0339952857390217E-2</v>
      </c>
      <c r="P56">
        <f t="shared" si="8"/>
        <v>5.5186200494891906E-3</v>
      </c>
      <c r="Q56">
        <f t="shared" si="9"/>
        <v>3.2553638821244797E-2</v>
      </c>
      <c r="R56">
        <f t="shared" si="10"/>
        <v>1.9636919940970707E-2</v>
      </c>
      <c r="T56" s="1" t="s">
        <v>116</v>
      </c>
      <c r="U56">
        <f t="shared" si="11"/>
        <v>1.1675732625898192</v>
      </c>
      <c r="V56">
        <f t="shared" si="12"/>
        <v>1.3215162229340469</v>
      </c>
      <c r="W56">
        <f t="shared" si="13"/>
        <v>0.98382189252272978</v>
      </c>
      <c r="X56">
        <f t="shared" si="14"/>
        <v>1.1455370273059526</v>
      </c>
      <c r="Y56">
        <f t="shared" si="15"/>
        <v>0.96448645370906194</v>
      </c>
      <c r="Z56">
        <f t="shared" si="16"/>
        <v>2.0197910682835394</v>
      </c>
      <c r="AA56">
        <f t="shared" si="17"/>
        <v>2.5976689186633473</v>
      </c>
      <c r="AC56" s="1" t="s">
        <v>116</v>
      </c>
      <c r="AD56">
        <f t="shared" si="18"/>
        <v>-3.7295982404013481E-2</v>
      </c>
      <c r="AE56">
        <f t="shared" si="19"/>
        <v>2.5172571198621985E-3</v>
      </c>
      <c r="AF56">
        <f t="shared" si="20"/>
        <v>-2.4948220144419723E-2</v>
      </c>
      <c r="AG56">
        <f t="shared" si="21"/>
        <v>8.0851760679394022E-2</v>
      </c>
      <c r="AH56">
        <f t="shared" si="22"/>
        <v>3.2190119287404437E-2</v>
      </c>
      <c r="AI56">
        <f t="shared" si="23"/>
        <v>6.7608564797240506E-2</v>
      </c>
      <c r="AJ56">
        <f t="shared" si="24"/>
        <v>-0.21277315551087789</v>
      </c>
    </row>
    <row r="57" spans="1:36" x14ac:dyDescent="0.55000000000000004">
      <c r="A57" s="1" t="s">
        <v>57</v>
      </c>
      <c r="B57" s="3">
        <f>Data!D56 - Data!$C56</f>
        <v>0.1650317883899981</v>
      </c>
      <c r="C57" s="3">
        <f>Data!E56 - Data!$C56</f>
        <v>0.14701362185002131</v>
      </c>
      <c r="D57" s="3">
        <f>Data!F56 - Data!$C56</f>
        <v>4.895871150248142E-2</v>
      </c>
      <c r="E57" s="3">
        <f>Data!G56 - Data!$C56</f>
        <v>0.1170443611127896</v>
      </c>
      <c r="F57" s="3">
        <f>Data!H56 - Data!$C56</f>
        <v>7.2705925330156405E-3</v>
      </c>
      <c r="G57" s="3">
        <f>Data!I56 - Data!$C56</f>
        <v>0.1180168286200827</v>
      </c>
      <c r="H57" s="3">
        <f>Data!J56 - Data!$C56</f>
        <v>0.32491088439815319</v>
      </c>
      <c r="I57">
        <v>5.8299999999999998E-2</v>
      </c>
      <c r="K57" s="1" t="s">
        <v>117</v>
      </c>
      <c r="L57">
        <f t="shared" si="4"/>
        <v>1.8379620026296277E-3</v>
      </c>
      <c r="M57">
        <f t="shared" si="5"/>
        <v>-5.367667590551628E-3</v>
      </c>
      <c r="N57">
        <f t="shared" si="6"/>
        <v>5.202405919379963E-3</v>
      </c>
      <c r="O57">
        <f t="shared" si="7"/>
        <v>1.1763370312932609E-2</v>
      </c>
      <c r="P57">
        <f t="shared" si="8"/>
        <v>4.565941835249214E-3</v>
      </c>
      <c r="Q57">
        <f t="shared" si="9"/>
        <v>3.3218575739502668E-2</v>
      </c>
      <c r="R57">
        <f t="shared" si="10"/>
        <v>1.3200957260756648E-2</v>
      </c>
      <c r="T57" s="1" t="s">
        <v>117</v>
      </c>
      <c r="U57">
        <f t="shared" si="11"/>
        <v>1.1452719994575544</v>
      </c>
      <c r="V57">
        <f t="shared" si="12"/>
        <v>1.3136607677313499</v>
      </c>
      <c r="W57">
        <f t="shared" si="13"/>
        <v>0.97956508049578039</v>
      </c>
      <c r="X57">
        <f t="shared" si="14"/>
        <v>1.1672930193606472</v>
      </c>
      <c r="Y57">
        <f t="shared" si="15"/>
        <v>0.96364717409445244</v>
      </c>
      <c r="Z57">
        <f t="shared" si="16"/>
        <v>2.0303472695383813</v>
      </c>
      <c r="AA57">
        <f t="shared" si="17"/>
        <v>2.5153515339087735</v>
      </c>
      <c r="AC57" s="1" t="s">
        <v>117</v>
      </c>
      <c r="AD57">
        <f t="shared" si="18"/>
        <v>-1.4378635152060689E-2</v>
      </c>
      <c r="AE57">
        <f t="shared" si="19"/>
        <v>3.7684649948355096E-2</v>
      </c>
      <c r="AF57">
        <f t="shared" si="20"/>
        <v>6.5720449664744898E-2</v>
      </c>
      <c r="AG57">
        <f t="shared" si="21"/>
        <v>2.218779310164529E-2</v>
      </c>
      <c r="AH57">
        <f t="shared" si="22"/>
        <v>5.0075690632684654E-2</v>
      </c>
      <c r="AI57">
        <f t="shared" si="23"/>
        <v>8.2307992884063624E-2</v>
      </c>
      <c r="AJ57">
        <f t="shared" si="24"/>
        <v>-8.2763912962798697E-2</v>
      </c>
    </row>
    <row r="58" spans="1:36" x14ac:dyDescent="0.55000000000000004">
      <c r="A58" s="1" t="s">
        <v>58</v>
      </c>
      <c r="B58" s="3">
        <f>Data!D57 - Data!$C57</f>
        <v>0.21427989488964092</v>
      </c>
      <c r="C58" s="3">
        <f>Data!E57 - Data!$C57</f>
        <v>9.0361033692982082E-2</v>
      </c>
      <c r="D58" s="3">
        <f>Data!F57 - Data!$C57</f>
        <v>0.1018719737236036</v>
      </c>
      <c r="E58" s="3">
        <f>Data!G57 - Data!$C57</f>
        <v>0.15573231985765032</v>
      </c>
      <c r="F58" s="3">
        <f>Data!H57 - Data!$C57</f>
        <v>9.9993022020160097E-2</v>
      </c>
      <c r="G58" s="3">
        <f>Data!I57 - Data!$C57</f>
        <v>0.259892055938024</v>
      </c>
      <c r="H58" s="3">
        <f>Data!J57 - Data!$C57</f>
        <v>0.74135212527871164</v>
      </c>
      <c r="I58">
        <v>7.6200000000000004E-2</v>
      </c>
      <c r="K58" s="1" t="s">
        <v>118</v>
      </c>
      <c r="L58">
        <f t="shared" si="4"/>
        <v>3.3210548078405587E-4</v>
      </c>
      <c r="M58">
        <f t="shared" si="5"/>
        <v>-5.6611518517215957E-3</v>
      </c>
      <c r="N58">
        <f t="shared" si="6"/>
        <v>6.340582906364885E-3</v>
      </c>
      <c r="O58">
        <f t="shared" si="7"/>
        <v>1.1448176649476149E-2</v>
      </c>
      <c r="P58">
        <f t="shared" si="8"/>
        <v>5.9836377260384169E-3</v>
      </c>
      <c r="Q58">
        <f t="shared" si="9"/>
        <v>3.4435931171215295E-2</v>
      </c>
      <c r="R58">
        <f t="shared" si="10"/>
        <v>9.5350420960883218E-3</v>
      </c>
      <c r="T58" s="1" t="s">
        <v>118</v>
      </c>
      <c r="U58">
        <f t="shared" si="11"/>
        <v>1.1105798988148317</v>
      </c>
      <c r="V58">
        <f t="shared" si="12"/>
        <v>1.2901066922874114</v>
      </c>
      <c r="W58">
        <f t="shared" si="13"/>
        <v>0.98824953673869442</v>
      </c>
      <c r="X58">
        <f t="shared" si="14"/>
        <v>1.1550101163644899</v>
      </c>
      <c r="Y58">
        <f t="shared" si="15"/>
        <v>0.98531873036219308</v>
      </c>
      <c r="Z58">
        <f t="shared" si="16"/>
        <v>2.0453186067762208</v>
      </c>
      <c r="AA58">
        <f t="shared" si="17"/>
        <v>2.4514217392722437</v>
      </c>
      <c r="AC58" s="1" t="s">
        <v>118</v>
      </c>
      <c r="AD58">
        <f t="shared" si="18"/>
        <v>9.4135002620429398E-2</v>
      </c>
      <c r="AE58">
        <f t="shared" si="19"/>
        <v>-4.9365311807641969E-2</v>
      </c>
      <c r="AF58">
        <f t="shared" si="20"/>
        <v>8.5192394935897434E-2</v>
      </c>
      <c r="AG58">
        <f t="shared" si="21"/>
        <v>-6.9968426129586994E-2</v>
      </c>
      <c r="AH58">
        <f t="shared" si="22"/>
        <v>-7.2182954808128683E-2</v>
      </c>
      <c r="AI58">
        <f t="shared" si="23"/>
        <v>-6.2179372970673635E-2</v>
      </c>
      <c r="AJ58">
        <f t="shared" si="24"/>
        <v>3.4137947487141496E-2</v>
      </c>
    </row>
    <row r="59" spans="1:36" x14ac:dyDescent="0.55000000000000004">
      <c r="A59" s="1" t="s">
        <v>59</v>
      </c>
      <c r="B59" s="3">
        <f>Data!D58 - Data!$C58</f>
        <v>-0.10100833873357501</v>
      </c>
      <c r="C59" s="3">
        <f>Data!E58 - Data!$C58</f>
        <v>-8.7678591852605528E-2</v>
      </c>
      <c r="D59" s="3">
        <f>Data!F58 - Data!$C58</f>
        <v>-0.10081122995256091</v>
      </c>
      <c r="E59" s="3">
        <f>Data!G58 - Data!$C58</f>
        <v>-0.10685301045076311</v>
      </c>
      <c r="F59" s="3">
        <f>Data!H58 - Data!$C58</f>
        <v>-6.5242296633861399E-2</v>
      </c>
      <c r="G59" s="3">
        <f>Data!I58 - Data!$C58</f>
        <v>1.156397405938802E-2</v>
      </c>
      <c r="H59" s="3">
        <f>Data!J58 - Data!$C58</f>
        <v>-0.1391874140992711</v>
      </c>
      <c r="I59">
        <v>-3.6400000000000002E-2</v>
      </c>
      <c r="K59" s="1" t="s">
        <v>119</v>
      </c>
      <c r="L59">
        <f t="shared" si="4"/>
        <v>3.136020918535834E-4</v>
      </c>
      <c r="M59">
        <f t="shared" si="5"/>
        <v>-6.3347993375976264E-3</v>
      </c>
      <c r="N59">
        <f t="shared" si="6"/>
        <v>7.3664284794876956E-3</v>
      </c>
      <c r="O59">
        <f t="shared" si="7"/>
        <v>9.4808590882815257E-3</v>
      </c>
      <c r="P59">
        <f t="shared" si="8"/>
        <v>4.5079398415696584E-3</v>
      </c>
      <c r="Q59">
        <f t="shared" si="9"/>
        <v>3.206810171604671E-2</v>
      </c>
      <c r="R59">
        <f t="shared" si="10"/>
        <v>3.5147684250731587E-3</v>
      </c>
      <c r="T59" s="1" t="s">
        <v>119</v>
      </c>
      <c r="U59">
        <f t="shared" si="11"/>
        <v>1.0517317704691957</v>
      </c>
      <c r="V59">
        <f t="shared" si="12"/>
        <v>1.2883940765943012</v>
      </c>
      <c r="W59">
        <f t="shared" si="13"/>
        <v>0.98324577673256086</v>
      </c>
      <c r="X59">
        <f t="shared" si="14"/>
        <v>1.1214032727719019</v>
      </c>
      <c r="Y59">
        <f t="shared" si="15"/>
        <v>0.9706910298207797</v>
      </c>
      <c r="Z59">
        <f t="shared" si="16"/>
        <v>2.0040181385664813</v>
      </c>
      <c r="AA59">
        <f t="shared" si="17"/>
        <v>2.1791463484767641</v>
      </c>
      <c r="AC59" s="1" t="s">
        <v>119</v>
      </c>
      <c r="AD59">
        <f t="shared" si="18"/>
        <v>5.9172322988138383E-2</v>
      </c>
      <c r="AE59">
        <f t="shared" si="19"/>
        <v>-8.8155566514368899E-2</v>
      </c>
      <c r="AF59">
        <f t="shared" si="20"/>
        <v>0.10395709135472928</v>
      </c>
      <c r="AG59">
        <f t="shared" si="21"/>
        <v>-4.7163641269117318E-2</v>
      </c>
      <c r="AH59">
        <f t="shared" si="22"/>
        <v>-1.2303279883327519E-2</v>
      </c>
      <c r="AI59">
        <f t="shared" si="23"/>
        <v>-4.5432456422953016E-5</v>
      </c>
      <c r="AJ59">
        <f t="shared" si="24"/>
        <v>0.25484241704070359</v>
      </c>
    </row>
    <row r="60" spans="1:36" x14ac:dyDescent="0.55000000000000004">
      <c r="A60" s="1" t="s">
        <v>60</v>
      </c>
      <c r="B60" s="3">
        <f>Data!D59 - Data!$C59</f>
        <v>-6.0112231607448066E-2</v>
      </c>
      <c r="C60" s="3">
        <f>Data!E59 - Data!$C59</f>
        <v>-3.5854085335205524E-2</v>
      </c>
      <c r="D60" s="3">
        <f>Data!F59 - Data!$C59</f>
        <v>0.1029279705824757</v>
      </c>
      <c r="E60" s="3">
        <f>Data!G59 - Data!$C59</f>
        <v>4.5200562822216173E-3</v>
      </c>
      <c r="F60" s="3">
        <f>Data!H59 - Data!$C59</f>
        <v>-3.7470063392828004E-2</v>
      </c>
      <c r="G60" s="3">
        <f>Data!I59 - Data!$C59</f>
        <v>-7.3471155344132968E-2</v>
      </c>
      <c r="H60" s="3">
        <f>Data!J59 - Data!$C59</f>
        <v>-9.5598911316060256E-2</v>
      </c>
      <c r="I60">
        <v>-2.0799999999999999E-2</v>
      </c>
      <c r="K60" s="1" t="s">
        <v>120</v>
      </c>
      <c r="L60">
        <f t="shared" si="4"/>
        <v>2.4814658332389921E-3</v>
      </c>
      <c r="M60">
        <f t="shared" si="5"/>
        <v>-6.8309769111291607E-3</v>
      </c>
      <c r="N60">
        <f t="shared" si="6"/>
        <v>1.0283458316661552E-2</v>
      </c>
      <c r="O60">
        <f t="shared" si="7"/>
        <v>1.0202813829572869E-2</v>
      </c>
      <c r="P60">
        <f t="shared" si="8"/>
        <v>4.9697738821360988E-3</v>
      </c>
      <c r="Q60">
        <f t="shared" si="9"/>
        <v>3.0513135239437564E-2</v>
      </c>
      <c r="R60">
        <f t="shared" si="10"/>
        <v>8.5277861823064606E-3</v>
      </c>
      <c r="T60" s="1" t="s">
        <v>120</v>
      </c>
      <c r="U60">
        <f t="shared" si="11"/>
        <v>1.0392520770241735</v>
      </c>
      <c r="V60">
        <f t="shared" si="12"/>
        <v>1.2615179473761278</v>
      </c>
      <c r="W60">
        <f t="shared" si="13"/>
        <v>0.97401888330323838</v>
      </c>
      <c r="X60">
        <f t="shared" si="14"/>
        <v>1.0840796171616245</v>
      </c>
      <c r="Y60">
        <f t="shared" si="15"/>
        <v>0.95526480208195763</v>
      </c>
      <c r="Z60">
        <f t="shared" si="16"/>
        <v>2.0173651948060507</v>
      </c>
      <c r="AA60">
        <f t="shared" si="17"/>
        <v>2.2004102242346613</v>
      </c>
      <c r="AC60" s="1" t="s">
        <v>120</v>
      </c>
      <c r="AD60">
        <f t="shared" si="18"/>
        <v>3.7745825594494145E-2</v>
      </c>
      <c r="AE60">
        <f t="shared" si="19"/>
        <v>8.38390980480333E-2</v>
      </c>
      <c r="AF60">
        <f t="shared" si="20"/>
        <v>0.13537755669035584</v>
      </c>
      <c r="AG60">
        <f t="shared" si="21"/>
        <v>-0.14149851980268013</v>
      </c>
      <c r="AH60">
        <f t="shared" si="22"/>
        <v>-2.2693573891816331E-2</v>
      </c>
      <c r="AI60">
        <f t="shared" si="23"/>
        <v>4.2092559146220218E-2</v>
      </c>
      <c r="AJ60">
        <f t="shared" si="24"/>
        <v>-2.0204555268647319E-2</v>
      </c>
    </row>
    <row r="61" spans="1:36" x14ac:dyDescent="0.55000000000000004">
      <c r="A61" s="1" t="s">
        <v>61</v>
      </c>
      <c r="B61" s="3">
        <f>Data!D60 - Data!$C60</f>
        <v>9.3506750685691017E-2</v>
      </c>
      <c r="C61" s="3">
        <f>Data!E60 - Data!$C60</f>
        <v>4.3339868865324795E-2</v>
      </c>
      <c r="D61" s="3">
        <f>Data!F60 - Data!$C60</f>
        <v>8.6099500870844267E-2</v>
      </c>
      <c r="E61" s="3">
        <f>Data!G60 - Data!$C60</f>
        <v>5.257747446471716E-2</v>
      </c>
      <c r="F61" s="3">
        <f>Data!H60 - Data!$C60</f>
        <v>5.7192487994116567E-2</v>
      </c>
      <c r="G61" s="3">
        <f>Data!I60 - Data!$C60</f>
        <v>6.9111515749428851E-2</v>
      </c>
      <c r="H61" s="3">
        <f>Data!J60 - Data!$C60</f>
        <v>0.46263580214756339</v>
      </c>
      <c r="I61">
        <v>0.1245</v>
      </c>
      <c r="K61" s="1" t="s">
        <v>121</v>
      </c>
      <c r="L61">
        <f t="shared" si="4"/>
        <v>3.8455531051520431E-3</v>
      </c>
      <c r="M61">
        <f t="shared" si="5"/>
        <v>-5.3302786780587263E-3</v>
      </c>
      <c r="N61">
        <f t="shared" si="6"/>
        <v>1.0070158378428945E-2</v>
      </c>
      <c r="O61">
        <f t="shared" si="7"/>
        <v>7.4531439630128871E-3</v>
      </c>
      <c r="P61">
        <f t="shared" si="8"/>
        <v>4.9700466893932132E-3</v>
      </c>
      <c r="Q61">
        <f t="shared" si="9"/>
        <v>3.1911131492660387E-2</v>
      </c>
      <c r="R61">
        <f t="shared" si="10"/>
        <v>9.2110901371593827E-3</v>
      </c>
      <c r="T61" s="1" t="s">
        <v>121</v>
      </c>
      <c r="U61">
        <f t="shared" si="11"/>
        <v>1.0311939488749877</v>
      </c>
      <c r="V61">
        <f t="shared" si="12"/>
        <v>1.2664240677292902</v>
      </c>
      <c r="W61">
        <f t="shared" si="13"/>
        <v>1.0099521442021875</v>
      </c>
      <c r="X61">
        <f t="shared" si="14"/>
        <v>1.0789210895109707</v>
      </c>
      <c r="Y61">
        <f t="shared" si="15"/>
        <v>0.9479173950964529</v>
      </c>
      <c r="Z61">
        <f t="shared" si="16"/>
        <v>2.0025862808644601</v>
      </c>
      <c r="AA61">
        <f t="shared" si="17"/>
        <v>2.1840564509993388</v>
      </c>
      <c r="AC61" s="1" t="s">
        <v>121</v>
      </c>
      <c r="AD61">
        <f t="shared" si="18"/>
        <v>2.9704976518590304E-2</v>
      </c>
      <c r="AE61">
        <f t="shared" si="19"/>
        <v>-4.6395004641105408E-2</v>
      </c>
      <c r="AF61">
        <f t="shared" si="20"/>
        <v>0.13421526897172942</v>
      </c>
      <c r="AG61">
        <f t="shared" si="21"/>
        <v>-2.2143288624528919E-3</v>
      </c>
      <c r="AH61">
        <f t="shared" si="22"/>
        <v>-5.1592851379521021E-2</v>
      </c>
      <c r="AI61">
        <f t="shared" si="23"/>
        <v>-0.12627942325356789</v>
      </c>
      <c r="AJ61">
        <f t="shared" si="24"/>
        <v>-5.7962514488190613E-2</v>
      </c>
    </row>
    <row r="62" spans="1:36" x14ac:dyDescent="0.55000000000000004">
      <c r="A62" s="1" t="s">
        <v>62</v>
      </c>
      <c r="B62" s="3">
        <f>Data!D61 - Data!$C61</f>
        <v>0.1163968000331628</v>
      </c>
      <c r="C62" s="3">
        <f>Data!E61 - Data!$C61</f>
        <v>2.7958383014484271E-2</v>
      </c>
      <c r="D62" s="3">
        <f>Data!F61 - Data!$C61</f>
        <v>-5.1320938518594319E-3</v>
      </c>
      <c r="E62" s="3">
        <f>Data!G61 - Data!$C61</f>
        <v>-1.3855778729659159E-2</v>
      </c>
      <c r="F62" s="3">
        <f>Data!H61 - Data!$C61</f>
        <v>4.162608767315689E-2</v>
      </c>
      <c r="G62" s="3">
        <f>Data!I61 - Data!$C61</f>
        <v>-2.5955125125776808E-2</v>
      </c>
      <c r="H62" s="3">
        <f>Data!J61 - Data!$C61</f>
        <v>0.2431522802897654</v>
      </c>
      <c r="I62">
        <v>4.6300000000000001E-2</v>
      </c>
    </row>
    <row r="63" spans="1:36" x14ac:dyDescent="0.55000000000000004">
      <c r="A63" s="1" t="s">
        <v>63</v>
      </c>
      <c r="B63" s="3">
        <f>Data!D62 - Data!$C62</f>
        <v>-5.5017013901288436E-3</v>
      </c>
      <c r="C63" s="3">
        <f>Data!E62 - Data!$C62</f>
        <v>-1.557601223652838E-2</v>
      </c>
      <c r="D63" s="3">
        <f>Data!F62 - Data!$C62</f>
        <v>4.7868792039067458E-2</v>
      </c>
      <c r="E63" s="3">
        <f>Data!G62 - Data!$C62</f>
        <v>-5.4290582682777977E-2</v>
      </c>
      <c r="F63" s="3">
        <f>Data!H62 - Data!$C62</f>
        <v>4.2891828072384008E-2</v>
      </c>
      <c r="G63" s="3">
        <f>Data!I62 - Data!$C62</f>
        <v>-4.7041267948150223E-3</v>
      </c>
      <c r="H63" s="3">
        <f>Data!J62 - Data!$C62</f>
        <v>0.1245058575743683</v>
      </c>
      <c r="I63">
        <v>-7.000000000000001E-4</v>
      </c>
    </row>
    <row r="64" spans="1:36" x14ac:dyDescent="0.55000000000000004">
      <c r="A64" s="1" t="s">
        <v>64</v>
      </c>
      <c r="B64" s="3">
        <f>Data!D63 - Data!$C63</f>
        <v>-8.1085187832174666E-2</v>
      </c>
      <c r="C64" s="3">
        <f>Data!E63 - Data!$C63</f>
        <v>-3.5328413767423683E-2</v>
      </c>
      <c r="D64" s="3">
        <f>Data!F63 - Data!$C63</f>
        <v>0.10955799384749181</v>
      </c>
      <c r="E64" s="3">
        <f>Data!G63 - Data!$C63</f>
        <v>-2.7482570381968112E-3</v>
      </c>
      <c r="F64" s="3">
        <f>Data!H63 - Data!$C63</f>
        <v>1.810567627037019E-3</v>
      </c>
      <c r="G64" s="3">
        <f>Data!I63 - Data!$C63</f>
        <v>5.5793962029943689E-2</v>
      </c>
      <c r="H64" s="3">
        <f>Data!J63 - Data!$C63</f>
        <v>-0.14874045049393911</v>
      </c>
      <c r="I64">
        <v>2.81E-2</v>
      </c>
    </row>
    <row r="65" spans="1:9" x14ac:dyDescent="0.55000000000000004">
      <c r="A65" s="1" t="s">
        <v>65</v>
      </c>
      <c r="B65" s="3">
        <f>Data!D64 - Data!$C64</f>
        <v>8.8447695936129112E-3</v>
      </c>
      <c r="C65" s="3">
        <f>Data!E64 - Data!$C64</f>
        <v>3.7178414851712921E-4</v>
      </c>
      <c r="D65" s="3">
        <f>Data!F64 - Data!$C64</f>
        <v>1.559746808042695E-2</v>
      </c>
      <c r="E65" s="3">
        <f>Data!G64 - Data!$C64</f>
        <v>0.14327284144134869</v>
      </c>
      <c r="F65" s="3">
        <f>Data!H64 - Data!$C64</f>
        <v>1.692485841881064E-2</v>
      </c>
      <c r="G65" s="3">
        <f>Data!I64 - Data!$C64</f>
        <v>-2.670544949017695E-2</v>
      </c>
      <c r="H65" s="3">
        <f>Data!J64 - Data!$C64</f>
        <v>-1.12065694608412E-2</v>
      </c>
      <c r="I65">
        <v>3.1600000000000003E-2</v>
      </c>
    </row>
    <row r="66" spans="1:9" x14ac:dyDescent="0.55000000000000004">
      <c r="A66" s="1" t="s">
        <v>66</v>
      </c>
      <c r="B66" s="3">
        <f>Data!D65 - Data!$C65</f>
        <v>7.6218116068377473E-2</v>
      </c>
      <c r="C66" s="3">
        <f>Data!E65 - Data!$C65</f>
        <v>0.1206627370956834</v>
      </c>
      <c r="D66" s="3">
        <f>Data!F65 - Data!$C65</f>
        <v>0.165080230447997</v>
      </c>
      <c r="E66" s="3">
        <f>Data!G65 - Data!$C65</f>
        <v>0.10372466796950409</v>
      </c>
      <c r="F66" s="3">
        <f>Data!H65 - Data!$C65</f>
        <v>6.9601926488939592E-2</v>
      </c>
      <c r="G66" s="3">
        <f>Data!I65 - Data!$C65</f>
        <v>0.1248427805659835</v>
      </c>
      <c r="H66" s="3">
        <f>Data!J65 - Data!$C65</f>
        <v>6.2147247719217313E-2</v>
      </c>
      <c r="I66">
        <v>4.9500000000000002E-2</v>
      </c>
    </row>
    <row r="67" spans="1:9" x14ac:dyDescent="0.55000000000000004">
      <c r="A67" s="1" t="s">
        <v>67</v>
      </c>
      <c r="B67" s="3">
        <f>Data!D66 - Data!$C66</f>
        <v>-5.2107372290461362E-2</v>
      </c>
      <c r="C67" s="3">
        <f>Data!E66 - Data!$C66</f>
        <v>-7.047025525869377E-2</v>
      </c>
      <c r="D67" s="3">
        <f>Data!F66 - Data!$C66</f>
        <v>5.9754886323792888E-4</v>
      </c>
      <c r="E67" s="3">
        <f>Data!G66 - Data!$C66</f>
        <v>1.1228049345033631E-2</v>
      </c>
      <c r="F67" s="3">
        <f>Data!H66 - Data!$C66</f>
        <v>-9.9136646779348636E-3</v>
      </c>
      <c r="G67" s="3">
        <f>Data!I66 - Data!$C66</f>
        <v>8.2281117491059153E-2</v>
      </c>
      <c r="H67" s="3">
        <f>Data!J66 - Data!$C66</f>
        <v>-0.1187133552411728</v>
      </c>
      <c r="I67">
        <v>3.0000000000000001E-3</v>
      </c>
    </row>
    <row r="68" spans="1:9" x14ac:dyDescent="0.55000000000000004">
      <c r="A68" s="1" t="s">
        <v>68</v>
      </c>
      <c r="B68" s="3">
        <f>Data!D67 - Data!$C67</f>
        <v>0.10097626663659411</v>
      </c>
      <c r="C68" s="3">
        <f>Data!E67 - Data!$C67</f>
        <v>6.7354987370939812E-2</v>
      </c>
      <c r="D68" s="3">
        <f>Data!F67 - Data!$C67</f>
        <v>3.9293997665672757E-2</v>
      </c>
      <c r="E68" s="3">
        <f>Data!G67 - Data!$C67</f>
        <v>5.7737221002733152E-2</v>
      </c>
      <c r="F68" s="3">
        <f>Data!H67 - Data!$C67</f>
        <v>8.7494353174218276E-2</v>
      </c>
      <c r="G68" s="3">
        <f>Data!I67 - Data!$C67</f>
        <v>0.23133969974024951</v>
      </c>
      <c r="H68" s="3">
        <f>Data!J67 - Data!$C67</f>
        <v>8.7137347189101044E-2</v>
      </c>
      <c r="I68">
        <v>2.7400000000000001E-2</v>
      </c>
    </row>
    <row r="69" spans="1:9" x14ac:dyDescent="0.55000000000000004">
      <c r="A69" s="1" t="s">
        <v>69</v>
      </c>
      <c r="B69" s="3">
        <f>Data!D68 - Data!$C68</f>
        <v>6.498250021410823E-2</v>
      </c>
      <c r="C69" s="3">
        <f>Data!E68 - Data!$C68</f>
        <v>-3.2722282722282732E-2</v>
      </c>
      <c r="D69" s="3">
        <f>Data!F68 - Data!$C68</f>
        <v>7.9039978919400955E-2</v>
      </c>
      <c r="E69" s="3">
        <f>Data!G68 - Data!$C68</f>
        <v>2.4704623815835051E-2</v>
      </c>
      <c r="F69" s="3">
        <f>Data!H68 - Data!$C68</f>
        <v>5.1716437656434078E-2</v>
      </c>
      <c r="G69" s="3">
        <f>Data!I68 - Data!$C68</f>
        <v>-2.49481181539144E-2</v>
      </c>
      <c r="H69" s="3">
        <f>Data!J68 - Data!$C68</f>
        <v>1.103427987887895E-2</v>
      </c>
      <c r="I69">
        <v>1.34E-2</v>
      </c>
    </row>
    <row r="70" spans="1:9" x14ac:dyDescent="0.55000000000000004">
      <c r="A70" s="1" t="s">
        <v>70</v>
      </c>
      <c r="B70" s="3">
        <f>Data!D69 - Data!$C69</f>
        <v>4.092944289482725E-2</v>
      </c>
      <c r="C70" s="3">
        <f>Data!E69 - Data!$C69</f>
        <v>4.3034169499993842E-2</v>
      </c>
      <c r="D70" s="3">
        <f>Data!F69 - Data!$C69</f>
        <v>7.5735535457489123E-2</v>
      </c>
      <c r="E70" s="3">
        <f>Data!G69 - Data!$C69</f>
        <v>6.4776764344394833E-2</v>
      </c>
      <c r="F70" s="3">
        <f>Data!H69 - Data!$C69</f>
        <v>5.9562529206817372E-2</v>
      </c>
      <c r="G70" s="3">
        <f>Data!I69 - Data!$C69</f>
        <v>0.1480075892026895</v>
      </c>
      <c r="H70" s="3">
        <f>Data!J69 - Data!$C69</f>
        <v>7.0605383799069443E-2</v>
      </c>
      <c r="I70">
        <v>2.9399999999999999E-2</v>
      </c>
    </row>
    <row r="71" spans="1:9" x14ac:dyDescent="0.55000000000000004">
      <c r="A71" s="1" t="s">
        <v>71</v>
      </c>
      <c r="B71" s="3">
        <f>Data!D70 - Data!$C70</f>
        <v>-6.6640337971448194E-2</v>
      </c>
      <c r="C71" s="3">
        <f>Data!E70 - Data!$C70</f>
        <v>-5.3518108762925842E-2</v>
      </c>
      <c r="D71" s="3">
        <f>Data!F70 - Data!$C70</f>
        <v>-8.3846692110816412E-2</v>
      </c>
      <c r="E71" s="3">
        <f>Data!G70 - Data!$C70</f>
        <v>-0.1054089625126607</v>
      </c>
      <c r="F71" s="3">
        <f>Data!H70 - Data!$C70</f>
        <v>-6.4331139627096579E-2</v>
      </c>
      <c r="G71" s="3">
        <f>Data!I70 - Data!$C70</f>
        <v>-7.4395815542271593E-2</v>
      </c>
      <c r="H71" s="3">
        <f>Data!J70 - Data!$C70</f>
        <v>5.404233150359361E-2</v>
      </c>
      <c r="I71">
        <v>-4.3999999999999997E-2</v>
      </c>
    </row>
    <row r="72" spans="1:9" x14ac:dyDescent="0.55000000000000004">
      <c r="A72" s="1" t="s">
        <v>72</v>
      </c>
      <c r="B72" s="3">
        <f>Data!D71 - Data!$C71</f>
        <v>5.8657389197681598E-2</v>
      </c>
      <c r="C72" s="3">
        <f>Data!E71 - Data!$C71</f>
        <v>2.6602457596643259E-2</v>
      </c>
      <c r="D72" s="3">
        <f>Data!F71 - Data!$C71</f>
        <v>0.11259465262899</v>
      </c>
      <c r="E72" s="3">
        <f>Data!G71 - Data!$C71</f>
        <v>-4.6612888971950713E-2</v>
      </c>
      <c r="F72" s="3">
        <f>Data!H71 - Data!$C71</f>
        <v>0.1762913193837907</v>
      </c>
      <c r="G72" s="3">
        <f>Data!I71 - Data!$C71</f>
        <v>0.2341668031359487</v>
      </c>
      <c r="H72" s="3">
        <f>Data!J71 - Data!$C71</f>
        <v>0.43652959572908201</v>
      </c>
      <c r="I72">
        <v>6.6299999999999998E-2</v>
      </c>
    </row>
    <row r="73" spans="1:9" x14ac:dyDescent="0.55000000000000004">
      <c r="A73" s="1" t="s">
        <v>73</v>
      </c>
      <c r="B73" s="3">
        <f>Data!D72 - Data!$C72</f>
        <v>0.1034713036893469</v>
      </c>
      <c r="C73" s="3">
        <f>Data!E72 - Data!$C72</f>
        <v>3.9923701306487043E-2</v>
      </c>
      <c r="D73" s="3">
        <f>Data!F72 - Data!$C72</f>
        <v>-3.9242312656763263E-2</v>
      </c>
      <c r="E73" s="3">
        <f>Data!G72 - Data!$C72</f>
        <v>2.7503534934114619E-3</v>
      </c>
      <c r="F73" s="3">
        <f>Data!H72 - Data!$C72</f>
        <v>-3.1060542176642998E-3</v>
      </c>
      <c r="G73" s="3">
        <f>Data!I72 - Data!$C72</f>
        <v>0.27805343502890573</v>
      </c>
      <c r="H73" s="3">
        <f>Data!J72 - Data!$C72</f>
        <v>2.7612188873779031E-2</v>
      </c>
      <c r="I73">
        <v>-1.5800000000000002E-2</v>
      </c>
    </row>
    <row r="74" spans="1:9" x14ac:dyDescent="0.55000000000000004">
      <c r="A74" s="1" t="s">
        <v>74</v>
      </c>
      <c r="B74" s="3">
        <f>Data!D73 - Data!$C73</f>
        <v>7.5696375110414035E-2</v>
      </c>
      <c r="C74" s="3">
        <f>Data!E73 - Data!$C73</f>
        <v>-4.9351968788284864E-2</v>
      </c>
      <c r="D74" s="3">
        <f>Data!F73 - Data!$C73</f>
        <v>1.5536769881535399E-2</v>
      </c>
      <c r="E74" s="3">
        <f>Data!G73 - Data!$C73</f>
        <v>3.6545715712912305E-2</v>
      </c>
      <c r="F74" s="3">
        <f>Data!H73 - Data!$C73</f>
        <v>1.909397729914785E-2</v>
      </c>
      <c r="G74" s="3">
        <f>Data!I73 - Data!$C73</f>
        <v>-0.10002029908490763</v>
      </c>
      <c r="H74" s="3">
        <f>Data!J73 - Data!$C73</f>
        <v>-7.6954519478508635E-2</v>
      </c>
      <c r="I74">
        <v>3.2300000000000002E-2</v>
      </c>
    </row>
    <row r="75" spans="1:9" x14ac:dyDescent="0.55000000000000004">
      <c r="A75" s="1" t="s">
        <v>75</v>
      </c>
      <c r="B75" s="3">
        <f>Data!D74 - Data!$C74</f>
        <v>-1.5712187417288411E-2</v>
      </c>
      <c r="C75" s="3">
        <f>Data!E74 - Data!$C74</f>
        <v>-0.10282991021845669</v>
      </c>
      <c r="D75" s="3">
        <f>Data!F74 - Data!$C74</f>
        <v>-6.2075011183566731E-2</v>
      </c>
      <c r="E75" s="3">
        <f>Data!G74 - Data!$C74</f>
        <v>-6.8648674626055062E-2</v>
      </c>
      <c r="F75" s="3">
        <f>Data!H74 - Data!$C74</f>
        <v>-7.5344971396742455E-2</v>
      </c>
      <c r="G75" s="3">
        <f>Data!I74 - Data!$C74</f>
        <v>-0.16735235720867311</v>
      </c>
      <c r="H75" s="3">
        <f>Data!J74 - Data!$C74</f>
        <v>-0.1136093181791404</v>
      </c>
      <c r="I75">
        <v>-6.1600000000000002E-2</v>
      </c>
    </row>
    <row r="76" spans="1:9" x14ac:dyDescent="0.55000000000000004">
      <c r="A76" s="1" t="s">
        <v>76</v>
      </c>
      <c r="B76" s="3">
        <f>Data!D75 - Data!$C75</f>
        <v>-5.5269355234720978E-2</v>
      </c>
      <c r="C76" s="3">
        <f>Data!E75 - Data!$C75</f>
        <v>2.6672518265588471E-2</v>
      </c>
      <c r="D76" s="3">
        <f>Data!F75 - Data!$C75</f>
        <v>-5.9505372986815566E-3</v>
      </c>
      <c r="E76" s="3">
        <f>Data!G75 - Data!$C75</f>
        <v>-0.32634236368391528</v>
      </c>
      <c r="F76" s="3">
        <f>Data!H75 - Data!$C75</f>
        <v>-3.9198658426416011E-2</v>
      </c>
      <c r="G76" s="3">
        <f>Data!I75 - Data!$C75</f>
        <v>-4.1249066565435264E-3</v>
      </c>
      <c r="H76" s="3">
        <f>Data!J75 - Data!$C75</f>
        <v>-7.0768158663262803E-2</v>
      </c>
      <c r="I76">
        <v>-2.2800000000000001E-2</v>
      </c>
    </row>
    <row r="77" spans="1:9" x14ac:dyDescent="0.55000000000000004">
      <c r="A77" s="1" t="s">
        <v>77</v>
      </c>
      <c r="B77" s="3">
        <f>Data!D76 - Data!$C76</f>
        <v>5.8820829620773507E-2</v>
      </c>
      <c r="C77" s="3">
        <f>Data!E76 - Data!$C76</f>
        <v>6.1437285030015783E-2</v>
      </c>
      <c r="D77" s="3">
        <f>Data!F76 - Data!$C76</f>
        <v>3.5276335990264363E-2</v>
      </c>
      <c r="E77" s="3">
        <f>Data!G76 - Data!$C76</f>
        <v>5.3689040983681213E-2</v>
      </c>
      <c r="F77" s="3">
        <f>Data!H76 - Data!$C76</f>
        <v>3.3995359609132247E-2</v>
      </c>
      <c r="G77" s="3">
        <f>Data!I76 - Data!$C76</f>
        <v>0.1189668311488581</v>
      </c>
      <c r="H77" s="3">
        <f>Data!J76 - Data!$C76</f>
        <v>0.2380088093327557</v>
      </c>
      <c r="I77">
        <v>3.0800000000000001E-2</v>
      </c>
    </row>
    <row r="78" spans="1:9" x14ac:dyDescent="0.55000000000000004">
      <c r="A78" s="1" t="s">
        <v>78</v>
      </c>
      <c r="B78" s="3">
        <f>Data!D77 - Data!$C77</f>
        <v>-9.7130890788297286E-2</v>
      </c>
      <c r="C78" s="3">
        <f>Data!E77 - Data!$C77</f>
        <v>-0.23752509313621051</v>
      </c>
      <c r="D78" s="3">
        <f>Data!F77 - Data!$C77</f>
        <v>-0.17674961013604451</v>
      </c>
      <c r="E78" s="3">
        <f>Data!G77 - Data!$C77</f>
        <v>-9.8443996498772779E-2</v>
      </c>
      <c r="F78" s="3">
        <f>Data!H77 - Data!$C77</f>
        <v>-9.9867217252404994E-2</v>
      </c>
      <c r="G78" s="3">
        <f>Data!I77 - Data!$C77</f>
        <v>-0.32015834637548252</v>
      </c>
      <c r="H78" s="3">
        <f>Data!J77 - Data!$C77</f>
        <v>-0.19194510982164709</v>
      </c>
      <c r="I78">
        <v>-9.4100000000000003E-2</v>
      </c>
    </row>
    <row r="79" spans="1:9" x14ac:dyDescent="0.55000000000000004">
      <c r="A79" s="1" t="s">
        <v>79</v>
      </c>
      <c r="B79" s="3">
        <f>Data!D78 - Data!$C78</f>
        <v>-5.6183256252241784E-2</v>
      </c>
      <c r="C79" s="3">
        <f>Data!E78 - Data!$C78</f>
        <v>-3.306431760316645E-2</v>
      </c>
      <c r="D79" s="3">
        <f>Data!F78 - Data!$C78</f>
        <v>-8.367615935080874E-3</v>
      </c>
      <c r="E79" s="3">
        <f>Data!G78 - Data!$C78</f>
        <v>-3.4369870424810912E-2</v>
      </c>
      <c r="F79" s="3">
        <f>Data!H78 - Data!$C78</f>
        <v>-2.0658654801233221E-2</v>
      </c>
      <c r="G79" s="3">
        <f>Data!I78 - Data!$C78</f>
        <v>6.4395885616139407E-3</v>
      </c>
      <c r="H79" s="3">
        <f>Data!J78 - Data!$C78</f>
        <v>-0.12949748573786141</v>
      </c>
      <c r="I79">
        <v>-3.3999999999999998E-3</v>
      </c>
    </row>
    <row r="80" spans="1:9" x14ac:dyDescent="0.55000000000000004">
      <c r="A80" s="1" t="s">
        <v>80</v>
      </c>
      <c r="B80" s="3">
        <f>Data!D79 - Data!$C79</f>
        <v>-8.0680241167146519E-2</v>
      </c>
      <c r="C80" s="3">
        <f>Data!E79 - Data!$C79</f>
        <v>-0.11705921262241291</v>
      </c>
      <c r="D80" s="3">
        <f>Data!F79 - Data!$C79</f>
        <v>-4.1520134650431764E-2</v>
      </c>
      <c r="E80" s="3">
        <f>Data!G79 - Data!$C79</f>
        <v>-0.16786922576406318</v>
      </c>
      <c r="F80" s="3">
        <f>Data!H79 - Data!$C79</f>
        <v>-5.3720406052589723E-2</v>
      </c>
      <c r="G80" s="3">
        <f>Data!I79 - Data!$C79</f>
        <v>-0.1887426620129419</v>
      </c>
      <c r="H80" s="3">
        <f>Data!J79 - Data!$C79</f>
        <v>-0.1124877412230367</v>
      </c>
      <c r="I80">
        <v>-8.4000000000000005E-2</v>
      </c>
    </row>
    <row r="81" spans="1:9" x14ac:dyDescent="0.55000000000000004">
      <c r="A81" s="1" t="s">
        <v>81</v>
      </c>
      <c r="B81" s="3">
        <f>Data!D80 - Data!$C80</f>
        <v>0.18783385588943941</v>
      </c>
      <c r="C81" s="3">
        <f>Data!E80 - Data!$C80</f>
        <v>0.2697959712975006</v>
      </c>
      <c r="D81" s="3">
        <f>Data!F80 - Data!$C80</f>
        <v>6.5647193971334478E-2</v>
      </c>
      <c r="E81" s="3">
        <f>Data!G80 - Data!$C80</f>
        <v>-1.413324058521645E-2</v>
      </c>
      <c r="F81" s="3">
        <f>Data!H80 - Data!$C80</f>
        <v>9.2296736350573477E-2</v>
      </c>
      <c r="G81" s="3">
        <f>Data!I80 - Data!$C80</f>
        <v>0.19761931878167829</v>
      </c>
      <c r="H81" s="3">
        <f>Data!J80 - Data!$C80</f>
        <v>0.32296526434081946</v>
      </c>
      <c r="I81">
        <v>9.5700000000000007E-2</v>
      </c>
    </row>
    <row r="82" spans="1:9" x14ac:dyDescent="0.55000000000000004">
      <c r="A82" s="1" t="s">
        <v>82</v>
      </c>
      <c r="B82" s="3">
        <f>Data!D81 - Data!$C81</f>
        <v>-3.4451833265440421E-2</v>
      </c>
      <c r="C82" s="3">
        <f>Data!E81 - Data!$C81</f>
        <v>-6.2515046240520386E-2</v>
      </c>
      <c r="D82" s="3">
        <f>Data!F81 - Data!$C81</f>
        <v>-6.6114681714176102E-2</v>
      </c>
      <c r="E82" s="3">
        <f>Data!G81 - Data!$C81</f>
        <v>2.217284057316805E-2</v>
      </c>
      <c r="F82" s="3">
        <f>Data!H81 - Data!$C81</f>
        <v>-7.0539997291447651E-2</v>
      </c>
      <c r="G82" s="3">
        <f>Data!I81 - Data!$C81</f>
        <v>-0.17086986609290991</v>
      </c>
      <c r="H82" s="3">
        <f>Data!J81 - Data!$C81</f>
        <v>-7.438867234513756E-2</v>
      </c>
      <c r="I82">
        <v>-3.7699999999999997E-2</v>
      </c>
    </row>
    <row r="83" spans="1:9" x14ac:dyDescent="0.55000000000000004">
      <c r="A83" s="1" t="s">
        <v>83</v>
      </c>
      <c r="B83" s="3">
        <f>Data!D82 - Data!$C82</f>
        <v>-0.12165595520167879</v>
      </c>
      <c r="C83" s="3">
        <f>Data!E82 - Data!$C82</f>
        <v>-0.1105218900978376</v>
      </c>
      <c r="D83" s="3">
        <f>Data!F82 - Data!$C82</f>
        <v>-0.1210021327737467</v>
      </c>
      <c r="E83" s="3">
        <f>Data!G82 - Data!$C82</f>
        <v>-0.16914985877584351</v>
      </c>
      <c r="F83" s="3">
        <f>Data!H82 - Data!$C82</f>
        <v>-0.1092762591207543</v>
      </c>
      <c r="G83" s="3">
        <f>Data!I82 - Data!$C82</f>
        <v>-0.19767319938607722</v>
      </c>
      <c r="H83" s="3">
        <f>Data!J82 - Data!$C82</f>
        <v>-3.9489296114752589E-2</v>
      </c>
      <c r="I83">
        <v>-9.3399999999999997E-2</v>
      </c>
    </row>
    <row r="84" spans="1:9" x14ac:dyDescent="0.55000000000000004">
      <c r="A84" s="1" t="s">
        <v>84</v>
      </c>
      <c r="B84" s="3">
        <f>Data!D83 - Data!$C83</f>
        <v>0.1072514118142138</v>
      </c>
      <c r="C84" s="3">
        <f>Data!E83 - Data!$C83</f>
        <v>-9.5751305828263217E-2</v>
      </c>
      <c r="D84" s="3">
        <f>Data!F83 - Data!$C83</f>
        <v>-1.779658619103178E-2</v>
      </c>
      <c r="E84" s="3">
        <f>Data!G83 - Data!$C83</f>
        <v>-0.3156843119344081</v>
      </c>
      <c r="F84" s="3">
        <f>Data!H83 - Data!$C83</f>
        <v>-5.6059405927242657E-3</v>
      </c>
      <c r="G84" s="3">
        <f>Data!I83 - Data!$C83</f>
        <v>0.1099014052351481</v>
      </c>
      <c r="H84" s="3">
        <f>Data!J83 - Data!$C83</f>
        <v>-0.14446779156971601</v>
      </c>
      <c r="I84">
        <v>7.85E-2</v>
      </c>
    </row>
    <row r="85" spans="1:9" x14ac:dyDescent="0.55000000000000004">
      <c r="A85" s="1" t="s">
        <v>85</v>
      </c>
      <c r="B85" s="3">
        <f>Data!D84 - Data!$C84</f>
        <v>-3.7528975837585729E-2</v>
      </c>
      <c r="C85" s="3">
        <f>Data!E84 - Data!$C84</f>
        <v>-6.0494703097099131E-2</v>
      </c>
      <c r="D85" s="3">
        <f>Data!F84 - Data!$C84</f>
        <v>6.8830354224212034E-2</v>
      </c>
      <c r="E85" s="3">
        <f>Data!G84 - Data!$C84</f>
        <v>0.2648113341256827</v>
      </c>
      <c r="F85" s="3">
        <f>Data!H84 - Data!$C84</f>
        <v>9.6225370742779051E-2</v>
      </c>
      <c r="G85" s="3">
        <f>Data!I84 - Data!$C84</f>
        <v>0.25093424330566511</v>
      </c>
      <c r="H85" s="3">
        <f>Data!J84 - Data!$C84</f>
        <v>-0.14722626046795267</v>
      </c>
      <c r="I85">
        <v>4.6500000000000007E-2</v>
      </c>
    </row>
    <row r="86" spans="1:9" x14ac:dyDescent="0.55000000000000004">
      <c r="A86" s="1" t="s">
        <v>86</v>
      </c>
      <c r="B86" s="3">
        <f>Data!D85 - Data!$C85</f>
        <v>-0.1241164898410321</v>
      </c>
      <c r="C86" s="3">
        <f>Data!E85 - Data!$C85</f>
        <v>-0.13319435256479709</v>
      </c>
      <c r="D86" s="3">
        <f>Data!F85 - Data!$C85</f>
        <v>-0.12868185890342398</v>
      </c>
      <c r="E86" s="3">
        <f>Data!G85 - Data!$C85</f>
        <v>1.5667069302017639E-2</v>
      </c>
      <c r="F86" s="3">
        <f>Data!H85 - Data!$C85</f>
        <v>-6.0696505971557985E-2</v>
      </c>
      <c r="G86" s="3">
        <f>Data!I85 - Data!$C85</f>
        <v>-0.1395207180433492</v>
      </c>
      <c r="H86" s="3">
        <f>Data!J85 - Data!$C85</f>
        <v>-0.37063434907078524</v>
      </c>
      <c r="I86">
        <v>-6.3799999999999996E-2</v>
      </c>
    </row>
    <row r="87" spans="1:9" x14ac:dyDescent="0.55000000000000004">
      <c r="A87" s="1" t="s">
        <v>87</v>
      </c>
      <c r="B87" s="3">
        <f>Data!D86 - Data!$C86</f>
        <v>0.1070213300227106</v>
      </c>
      <c r="C87" s="3">
        <f>Data!E86 - Data!$C86</f>
        <v>0.2242380625406902</v>
      </c>
      <c r="D87" s="3">
        <f>Data!F86 - Data!$C86</f>
        <v>0.12204929456915881</v>
      </c>
      <c r="E87" s="3">
        <f>Data!G86 - Data!$C86</f>
        <v>0.23440911879042281</v>
      </c>
      <c r="F87" s="3">
        <f>Data!H86 - Data!$C86</f>
        <v>2.9816597985137309E-2</v>
      </c>
      <c r="G87" s="3">
        <f>Data!I86 - Data!$C86</f>
        <v>0.33336900111146922</v>
      </c>
      <c r="H87" s="3">
        <f>Data!J86 - Data!$C86</f>
        <v>0.40273478479910968</v>
      </c>
      <c r="I87">
        <v>6.6100000000000006E-2</v>
      </c>
    </row>
    <row r="88" spans="1:9" x14ac:dyDescent="0.55000000000000004">
      <c r="A88" s="1" t="s">
        <v>88</v>
      </c>
      <c r="B88" s="3">
        <f>Data!D87 - Data!$C87</f>
        <v>1.8222777399028289E-2</v>
      </c>
      <c r="C88" s="3">
        <f>Data!E87 - Data!$C87</f>
        <v>-8.9698789232144624E-2</v>
      </c>
      <c r="D88" s="3">
        <f>Data!F87 - Data!$C87</f>
        <v>-9.9224636471228186E-2</v>
      </c>
      <c r="E88" s="3">
        <f>Data!G87 - Data!$C87</f>
        <v>0.17093056635503051</v>
      </c>
      <c r="F88" s="3">
        <f>Data!H87 - Data!$C87</f>
        <v>3.0970086499769321E-3</v>
      </c>
      <c r="G88" s="3">
        <f>Data!I87 - Data!$C87</f>
        <v>0.18490887775972351</v>
      </c>
      <c r="H88" s="3">
        <f>Data!J87 - Data!$C87</f>
        <v>0.18416497670132143</v>
      </c>
      <c r="I88">
        <v>-2.5700000000000001E-2</v>
      </c>
    </row>
    <row r="89" spans="1:9" x14ac:dyDescent="0.55000000000000004">
      <c r="A89" s="1" t="s">
        <v>89</v>
      </c>
      <c r="B89" s="3">
        <f>Data!D88 - Data!$C88</f>
        <v>0.11675659374389659</v>
      </c>
      <c r="C89" s="3">
        <f>Data!E88 - Data!$C88</f>
        <v>9.2547694320623194E-2</v>
      </c>
      <c r="D89" s="3">
        <f>Data!F88 - Data!$C88</f>
        <v>0.14811653731784402</v>
      </c>
      <c r="E89" s="3">
        <f>Data!G88 - Data!$C88</f>
        <v>0.20790105512897381</v>
      </c>
      <c r="F89" s="3">
        <f>Data!H88 - Data!$C88</f>
        <v>0.15517672857358572</v>
      </c>
      <c r="G89" s="3">
        <f>Data!I88 - Data!$C88</f>
        <v>0.19285961514659691</v>
      </c>
      <c r="H89" s="3">
        <f>Data!J88 - Data!$C88</f>
        <v>4.9071213984946327E-3</v>
      </c>
      <c r="I89">
        <v>2.4799999999999999E-2</v>
      </c>
    </row>
    <row r="90" spans="1:9" x14ac:dyDescent="0.55000000000000004">
      <c r="A90" s="1" t="s">
        <v>90</v>
      </c>
      <c r="B90" s="3">
        <f>Data!D89 - Data!$C89</f>
        <v>2.5487304460148519E-2</v>
      </c>
      <c r="C90" s="3">
        <f>Data!E89 - Data!$C89</f>
        <v>1.741195675834423E-2</v>
      </c>
      <c r="D90" s="3">
        <f>Data!F89 - Data!$C89</f>
        <v>3.7076984052487653E-2</v>
      </c>
      <c r="E90" s="3">
        <f>Data!G89 - Data!$C89</f>
        <v>0.130405841141263</v>
      </c>
      <c r="F90" s="3">
        <f>Data!H89 - Data!$C89</f>
        <v>6.2264776074376915E-2</v>
      </c>
      <c r="G90" s="3">
        <f>Data!I89 - Data!$C89</f>
        <v>-4.3383633761196437E-3</v>
      </c>
      <c r="H90" s="3">
        <f>Data!J89 - Data!$C89</f>
        <v>-0.2114919394526327</v>
      </c>
      <c r="I90">
        <v>6.1999999999999998E-3</v>
      </c>
    </row>
    <row r="91" spans="1:9" x14ac:dyDescent="0.55000000000000004">
      <c r="A91" s="1" t="s">
        <v>91</v>
      </c>
      <c r="B91" s="3">
        <f>Data!D90 - Data!$C90</f>
        <v>4.1013395668726464E-2</v>
      </c>
      <c r="C91" s="3">
        <f>Data!E90 - Data!$C90</f>
        <v>0.13988037288458841</v>
      </c>
      <c r="D91" s="3">
        <f>Data!F90 - Data!$C90</f>
        <v>0.13639272818549761</v>
      </c>
      <c r="E91" s="3">
        <f>Data!G90 - Data!$C90</f>
        <v>9.7931109356249393E-2</v>
      </c>
      <c r="F91" s="3">
        <f>Data!H90 - Data!$C90</f>
        <v>6.5169220163869654E-2</v>
      </c>
      <c r="G91" s="3">
        <f>Data!I90 - Data!$C90</f>
        <v>0.35983645776629358</v>
      </c>
      <c r="H91" s="3">
        <f>Data!J90 - Data!$C90</f>
        <v>0.23752954601596171</v>
      </c>
      <c r="I91">
        <v>3.3999999999999998E-3</v>
      </c>
    </row>
    <row r="92" spans="1:9" x14ac:dyDescent="0.55000000000000004">
      <c r="A92" s="1" t="s">
        <v>92</v>
      </c>
      <c r="B92" s="3">
        <f>Data!D91 - Data!$C91</f>
        <v>9.1843785686613444E-2</v>
      </c>
      <c r="C92" s="3">
        <f>Data!E91 - Data!$C91</f>
        <v>7.7107966750570078E-2</v>
      </c>
      <c r="D92" s="3">
        <f>Data!F91 - Data!$C91</f>
        <v>-2.3453797348120801E-2</v>
      </c>
      <c r="E92" s="3">
        <f>Data!G91 - Data!$C91</f>
        <v>8.0088997072382151E-2</v>
      </c>
      <c r="F92" s="3">
        <f>Data!H91 - Data!$C91</f>
        <v>3.5265602428521614E-2</v>
      </c>
      <c r="G92" s="3">
        <f>Data!I91 - Data!$C91</f>
        <v>0.1140948603996883</v>
      </c>
      <c r="H92" s="3">
        <f>Data!J91 - Data!$C91</f>
        <v>0.27962672689273188</v>
      </c>
      <c r="I92">
        <v>6.4600000000000005E-2</v>
      </c>
    </row>
    <row r="93" spans="1:9" x14ac:dyDescent="0.55000000000000004">
      <c r="A93" s="1" t="s">
        <v>93</v>
      </c>
      <c r="B93" s="3">
        <f>Data!D92 - Data!$C92</f>
        <v>8.285488856668969E-3</v>
      </c>
      <c r="C93" s="3">
        <f>Data!E92 - Data!$C92</f>
        <v>2.0967873963526569E-2</v>
      </c>
      <c r="D93" s="3">
        <f>Data!F92 - Data!$C92</f>
        <v>9.5855425784025991E-2</v>
      </c>
      <c r="E93" s="3">
        <f>Data!G92 - Data!$C92</f>
        <v>0.1056819258881056</v>
      </c>
      <c r="F93" s="3">
        <f>Data!H92 - Data!$C92</f>
        <v>-1.8066576761671831E-2</v>
      </c>
      <c r="G93" s="3">
        <f>Data!I92 - Data!$C92</f>
        <v>0.1002665403099474</v>
      </c>
      <c r="H93" s="3">
        <f>Data!J92 - Data!$C92</f>
        <v>1.7122049507798109E-2</v>
      </c>
      <c r="I93">
        <v>3.2099999999999997E-2</v>
      </c>
    </row>
    <row r="94" spans="1:9" x14ac:dyDescent="0.55000000000000004">
      <c r="A94" s="1" t="s">
        <v>94</v>
      </c>
      <c r="B94" s="3">
        <f>Data!D93 - Data!$C93</f>
        <v>-4.8175253766274122E-2</v>
      </c>
      <c r="C94" s="3">
        <f>Data!E93 - Data!$C93</f>
        <v>2.7890799433662298E-2</v>
      </c>
      <c r="D94" s="3">
        <f>Data!F93 - Data!$C93</f>
        <v>2.7353463787726347E-2</v>
      </c>
      <c r="E94" s="3">
        <f>Data!G93 - Data!$C93</f>
        <v>-7.5780587877557315E-2</v>
      </c>
      <c r="F94" s="3">
        <f>Data!H93 - Data!$C93</f>
        <v>-2.8791483699348419E-2</v>
      </c>
      <c r="G94" s="3">
        <f>Data!I93 - Data!$C93</f>
        <v>5.1696557404115218E-2</v>
      </c>
      <c r="H94" s="3">
        <f>Data!J93 - Data!$C93</f>
        <v>-3.9462443852926792E-2</v>
      </c>
      <c r="I94">
        <v>-2.3599999999999999E-2</v>
      </c>
    </row>
    <row r="95" spans="1:9" x14ac:dyDescent="0.55000000000000004">
      <c r="A95" s="1" t="s">
        <v>95</v>
      </c>
      <c r="B95" s="3">
        <f>Data!D94 - Data!$C94</f>
        <v>-9.1747656845971554E-2</v>
      </c>
      <c r="C95" s="3">
        <f>Data!E94 - Data!$C94</f>
        <v>-8.3207268992859046E-2</v>
      </c>
      <c r="D95" s="3">
        <f>Data!F94 - Data!$C94</f>
        <v>-4.4343714374200961E-2</v>
      </c>
      <c r="E95" s="3">
        <f>Data!G94 - Data!$C94</f>
        <v>1.029993731088627E-2</v>
      </c>
      <c r="F95" s="3">
        <f>Data!H94 - Data!$C94</f>
        <v>-3.8903117690164551E-2</v>
      </c>
      <c r="G95" s="3">
        <f>Data!I94 - Data!$C94</f>
        <v>-0.1229507891388725</v>
      </c>
      <c r="H95" s="3">
        <f>Data!J94 - Data!$C94</f>
        <v>-3.4755617484936642E-2</v>
      </c>
      <c r="I95">
        <v>-5.2300000000000013E-2</v>
      </c>
    </row>
    <row r="96" spans="1:9" x14ac:dyDescent="0.55000000000000004">
      <c r="A96" s="1" t="s">
        <v>96</v>
      </c>
      <c r="B96" s="3">
        <f>Data!D95 - Data!$C95</f>
        <v>-7.2698702928278465E-3</v>
      </c>
      <c r="C96" s="3">
        <f>Data!E95 - Data!$C95</f>
        <v>4.226344762680638E-2</v>
      </c>
      <c r="D96" s="3">
        <f>Data!F95 - Data!$C95</f>
        <v>-5.4377634343508799E-2</v>
      </c>
      <c r="E96" s="3">
        <f>Data!G95 - Data!$C95</f>
        <v>-1.1691518850212752E-3</v>
      </c>
      <c r="F96" s="3">
        <f>Data!H95 - Data!$C95</f>
        <v>6.6115551273412329E-2</v>
      </c>
      <c r="G96" s="3">
        <f>Data!I95 - Data!$C95</f>
        <v>-6.7129841353589417E-2</v>
      </c>
      <c r="H96" s="3">
        <f>Data!J95 - Data!$C95</f>
        <v>-0.2020463537763216</v>
      </c>
      <c r="I96">
        <v>-3.15E-2</v>
      </c>
    </row>
    <row r="97" spans="1:9" x14ac:dyDescent="0.55000000000000004">
      <c r="A97" s="1" t="s">
        <v>97</v>
      </c>
      <c r="B97" s="3">
        <f>Data!D96 - Data!$C96</f>
        <v>0.10791472737788729</v>
      </c>
      <c r="C97" s="3">
        <f>Data!E96 - Data!$C96</f>
        <v>9.32782655173829E-2</v>
      </c>
      <c r="D97" s="3">
        <f>Data!F96 - Data!$C96</f>
        <v>6.4394904282923451E-2</v>
      </c>
      <c r="E97" s="3">
        <f>Data!G96 - Data!$C96</f>
        <v>8.1502899913439467E-2</v>
      </c>
      <c r="F97" s="3">
        <f>Data!H96 - Data!$C96</f>
        <v>0.11627061741352369</v>
      </c>
      <c r="G97" s="3">
        <f>Data!I96 - Data!$C96</f>
        <v>0.14248569802274402</v>
      </c>
      <c r="H97" s="3">
        <f>Data!J96 - Data!$C96</f>
        <v>0.19097943740621851</v>
      </c>
      <c r="I97">
        <v>8.8800000000000004E-2</v>
      </c>
    </row>
    <row r="98" spans="1:9" x14ac:dyDescent="0.55000000000000004">
      <c r="A98" s="1" t="s">
        <v>98</v>
      </c>
      <c r="B98" s="3">
        <f>Data!D97 - Data!$C97</f>
        <v>1.061780028235512E-2</v>
      </c>
      <c r="C98" s="3">
        <f>Data!E97 - Data!$C97</f>
        <v>3.5743851394076182E-2</v>
      </c>
      <c r="D98" s="3">
        <f>Data!F97 - Data!$C97</f>
        <v>4.8044521093767861E-2</v>
      </c>
      <c r="E98" s="3">
        <f>Data!G97 - Data!$C97</f>
        <v>7.7650378773148149E-2</v>
      </c>
      <c r="F98" s="3">
        <f>Data!H97 - Data!$C97</f>
        <v>-9.8599904639436204E-3</v>
      </c>
      <c r="G98" s="3">
        <f>Data!I97 - Data!$C97</f>
        <v>5.454111995759911E-2</v>
      </c>
      <c r="H98" s="3">
        <f>Data!J97 - Data!$C97</f>
        <v>3.068831153123483E-2</v>
      </c>
      <c r="I98">
        <v>4.8499999999999988E-2</v>
      </c>
    </row>
    <row r="99" spans="1:9" x14ac:dyDescent="0.55000000000000004">
      <c r="A99" s="1" t="s">
        <v>99</v>
      </c>
      <c r="B99" s="3">
        <f>Data!D98 - Data!$C98</f>
        <v>-4.6927225281402099E-2</v>
      </c>
      <c r="C99" s="3">
        <f>Data!E98 - Data!$C98</f>
        <v>1.6755801332457722E-2</v>
      </c>
      <c r="D99" s="3">
        <f>Data!F98 - Data!$C98</f>
        <v>1.4735101718818359E-3</v>
      </c>
      <c r="E99" s="3">
        <f>Data!G98 - Data!$C98</f>
        <v>9.7515086788589597E-2</v>
      </c>
      <c r="F99" s="3">
        <f>Data!H98 - Data!$C98</f>
        <v>5.2581067616886454E-2</v>
      </c>
      <c r="G99" s="3">
        <f>Data!I98 - Data!$C98</f>
        <v>0.2378268196171186</v>
      </c>
      <c r="H99" s="3">
        <f>Data!J98 - Data!$C98</f>
        <v>-0.2509572581033917</v>
      </c>
      <c r="I99">
        <v>7.3000000000000001E-3</v>
      </c>
    </row>
    <row r="100" spans="1:9" x14ac:dyDescent="0.55000000000000004">
      <c r="A100" s="1" t="s">
        <v>100</v>
      </c>
      <c r="B100" s="3">
        <f>Data!D99 - Data!$C99</f>
        <v>-2.3993931484120559E-2</v>
      </c>
      <c r="C100" s="3">
        <f>Data!E99 - Data!$C99</f>
        <v>0.13471751277407448</v>
      </c>
      <c r="D100" s="3">
        <f>Data!F99 - Data!$C99</f>
        <v>-1.8445606974806371E-2</v>
      </c>
      <c r="E100" s="3">
        <f>Data!G99 - Data!$C99</f>
        <v>0.25209242275250593</v>
      </c>
      <c r="F100" s="3">
        <f>Data!H99 - Data!$C99</f>
        <v>3.6194610002218998E-2</v>
      </c>
      <c r="G100" s="3">
        <f>Data!I99 - Data!$C99</f>
        <v>0.28160962451877963</v>
      </c>
      <c r="H100" s="3">
        <f>Data!J99 - Data!$C99</f>
        <v>7.3700646696002389E-2</v>
      </c>
      <c r="I100">
        <v>5.0700000000000002E-2</v>
      </c>
    </row>
    <row r="101" spans="1:9" x14ac:dyDescent="0.55000000000000004">
      <c r="A101" s="1" t="s">
        <v>101</v>
      </c>
      <c r="B101" s="3">
        <f>Data!D100 - Data!$C100</f>
        <v>-5.4375751643787641E-2</v>
      </c>
      <c r="C101" s="3">
        <f>Data!E100 - Data!$C100</f>
        <v>1.6179805886374209E-2</v>
      </c>
      <c r="D101" s="3">
        <f>Data!F100 - Data!$C100</f>
        <v>8.4983092402061561E-2</v>
      </c>
      <c r="E101" s="3">
        <f>Data!G100 - Data!$C100</f>
        <v>-1.2532152519535463E-2</v>
      </c>
      <c r="F101" s="3">
        <f>Data!H100 - Data!$C100</f>
        <v>1.4697010271885269E-2</v>
      </c>
      <c r="G101" s="3">
        <f>Data!I100 - Data!$C100</f>
        <v>0.13782750091763529</v>
      </c>
      <c r="H101" s="3">
        <f>Data!J100 - Data!$C100</f>
        <v>-0.13353524353897481</v>
      </c>
      <c r="I101">
        <v>2.8400000000000002E-2</v>
      </c>
    </row>
    <row r="102" spans="1:9" x14ac:dyDescent="0.55000000000000004">
      <c r="A102" s="1" t="s">
        <v>102</v>
      </c>
      <c r="B102" s="3">
        <f>Data!D101 - Data!$C101</f>
        <v>-1.1406170682706735E-2</v>
      </c>
      <c r="C102" s="3">
        <f>Data!E101 - Data!$C101</f>
        <v>-3.452594931354909E-2</v>
      </c>
      <c r="D102" s="3">
        <f>Data!F101 - Data!$C101</f>
        <v>7.6608314116790741E-2</v>
      </c>
      <c r="E102" s="3">
        <f>Data!G101 - Data!$C101</f>
        <v>-0.11881078378801099</v>
      </c>
      <c r="F102" s="3">
        <f>Data!H101 - Data!$C101</f>
        <v>-7.9310073494498437E-2</v>
      </c>
      <c r="G102" s="3">
        <f>Data!I101 - Data!$C101</f>
        <v>-4.8415363634735378E-2</v>
      </c>
      <c r="H102" s="3">
        <f>Data!J101 - Data!$C101</f>
        <v>3.7907689739043279E-2</v>
      </c>
      <c r="I102">
        <v>-4.6500000000000007E-2</v>
      </c>
    </row>
    <row r="103" spans="1:9" x14ac:dyDescent="0.55000000000000004">
      <c r="A103" s="1" t="s">
        <v>103</v>
      </c>
      <c r="B103" s="3">
        <f>Data!D102 - Data!$C102</f>
        <v>0.12429143062064409</v>
      </c>
      <c r="C103" s="3">
        <f>Data!E102 - Data!$C102</f>
        <v>3.828585379464359E-3</v>
      </c>
      <c r="D103" s="3">
        <f>Data!F102 - Data!$C102</f>
        <v>5.2208496942394121E-2</v>
      </c>
      <c r="E103" s="3">
        <f>Data!G102 - Data!$C102</f>
        <v>8.0821928619404917E-2</v>
      </c>
      <c r="F103" s="3">
        <f>Data!H102 - Data!$C102</f>
        <v>6.1867644452551843E-2</v>
      </c>
      <c r="G103" s="3">
        <f>Data!I102 - Data!$C102</f>
        <v>0.26447098622338561</v>
      </c>
      <c r="H103" s="3">
        <f>Data!J102 - Data!$C102</f>
        <v>-3.277187354253501E-2</v>
      </c>
      <c r="I103">
        <v>4.3299999999999998E-2</v>
      </c>
    </row>
    <row r="104" spans="1:9" x14ac:dyDescent="0.55000000000000004">
      <c r="A104" s="1" t="s">
        <v>104</v>
      </c>
      <c r="B104" s="3">
        <f>Data!D103 - Data!$C103</f>
        <v>9.2938468189164514E-2</v>
      </c>
      <c r="C104" s="3">
        <f>Data!E103 - Data!$C103</f>
        <v>9.1173165529320199E-2</v>
      </c>
      <c r="D104" s="3">
        <f>Data!F103 - Data!$C103</f>
        <v>5.0280200097686738E-2</v>
      </c>
      <c r="E104" s="3">
        <f>Data!G103 - Data!$C103</f>
        <v>7.5993435370832696E-2</v>
      </c>
      <c r="F104" s="3">
        <f>Data!H103 - Data!$C103</f>
        <v>7.449264385757548E-2</v>
      </c>
      <c r="G104" s="3">
        <f>Data!I103 - Data!$C103</f>
        <v>0.12275043657822809</v>
      </c>
      <c r="H104" s="3">
        <f>Data!J103 - Data!$C103</f>
        <v>0.107085999821261</v>
      </c>
      <c r="I104">
        <v>2.8000000000000001E-2</v>
      </c>
    </row>
    <row r="105" spans="1:9" x14ac:dyDescent="0.55000000000000004">
      <c r="A105" s="1" t="s">
        <v>105</v>
      </c>
      <c r="B105" s="3">
        <f>Data!D104 - Data!$C104</f>
        <v>4.9910748078976608E-2</v>
      </c>
      <c r="C105" s="3">
        <f>Data!E104 - Data!$C104</f>
        <v>-3.6945041513381356E-2</v>
      </c>
      <c r="D105" s="3">
        <f>Data!F104 - Data!$C104</f>
        <v>-5.9417444093923411E-2</v>
      </c>
      <c r="E105" s="3">
        <f>Data!G104 - Data!$C104</f>
        <v>-6.1853034022306297E-2</v>
      </c>
      <c r="F105" s="3">
        <f>Data!H104 - Data!$C104</f>
        <v>-6.8489274672236478E-2</v>
      </c>
      <c r="G105" s="3">
        <f>Data!I104 - Data!$C104</f>
        <v>-5.7198661184177761E-2</v>
      </c>
      <c r="H105" s="3">
        <f>Data!J104 - Data!$C104</f>
        <v>0.16828149180183238</v>
      </c>
      <c r="I105">
        <v>1.2200000000000001E-2</v>
      </c>
    </row>
    <row r="106" spans="1:9" x14ac:dyDescent="0.55000000000000004">
      <c r="A106" s="1" t="s">
        <v>106</v>
      </c>
      <c r="B106" s="3">
        <f>Data!D105 - Data!$C105</f>
        <v>2.636004219480861E-2</v>
      </c>
      <c r="C106" s="3">
        <f>Data!E105 - Data!$C105</f>
        <v>-5.0152422298136295E-2</v>
      </c>
      <c r="D106" s="3">
        <f>Data!F105 - Data!$C105</f>
        <v>-5.1233721476777926E-2</v>
      </c>
      <c r="E106" s="3">
        <f>Data!G105 - Data!$C105</f>
        <v>9.308750264886459E-2</v>
      </c>
      <c r="F106" s="3">
        <f>Data!H105 - Data!$C105</f>
        <v>-7.6922153501599311E-3</v>
      </c>
      <c r="G106" s="3">
        <f>Data!I105 - Data!$C105</f>
        <v>1.5282207316944213E-2</v>
      </c>
      <c r="H106" s="3">
        <f>Data!J105 - Data!$C105</f>
        <v>-8.2190469026769825E-2</v>
      </c>
      <c r="I106">
        <v>1.6E-2</v>
      </c>
    </row>
    <row r="107" spans="1:9" x14ac:dyDescent="0.55000000000000004">
      <c r="A107" s="1" t="s">
        <v>107</v>
      </c>
      <c r="B107" s="3">
        <f>Data!D106 - Data!$C106</f>
        <v>1.4644941284459818E-2</v>
      </c>
      <c r="C107" s="3">
        <f>Data!E106 - Data!$C106</f>
        <v>3.9865556476496936E-2</v>
      </c>
      <c r="D107" s="3">
        <f>Data!F106 - Data!$C106</f>
        <v>8.5976556868947503E-3</v>
      </c>
      <c r="E107" s="3">
        <f>Data!G106 - Data!$C106</f>
        <v>9.4079929424967235E-2</v>
      </c>
      <c r="F107" s="3">
        <f>Data!H106 - Data!$C106</f>
        <v>2.9407409884507411E-2</v>
      </c>
      <c r="G107" s="3">
        <f>Data!I106 - Data!$C106</f>
        <v>1.3341041571234509E-2</v>
      </c>
      <c r="H107" s="3">
        <f>Data!J106 - Data!$C106</f>
        <v>0.21794201175563169</v>
      </c>
      <c r="I107">
        <v>1.72E-2</v>
      </c>
    </row>
    <row r="108" spans="1:9" x14ac:dyDescent="0.55000000000000004">
      <c r="A108" s="1" t="s">
        <v>108</v>
      </c>
      <c r="B108" s="3">
        <f>Data!D107 - Data!$C107</f>
        <v>-3.4329124504061767E-2</v>
      </c>
      <c r="C108" s="3">
        <f>Data!E107 - Data!$C107</f>
        <v>-3.5243650258043177E-3</v>
      </c>
      <c r="D108" s="3">
        <f>Data!F107 - Data!$C107</f>
        <v>3.0356411688268206E-2</v>
      </c>
      <c r="E108" s="3">
        <f>Data!G107 - Data!$C107</f>
        <v>-1.1443928298661907E-2</v>
      </c>
      <c r="F108" s="3">
        <f>Data!H107 - Data!$C107</f>
        <v>-5.9558845402555828E-2</v>
      </c>
      <c r="G108" s="3">
        <f>Data!I107 - Data!$C107</f>
        <v>8.9408318524000455E-2</v>
      </c>
      <c r="H108" s="3">
        <f>Data!J107 - Data!$C107</f>
        <v>-4.8925412068364628E-2</v>
      </c>
      <c r="I108">
        <v>-0.01</v>
      </c>
    </row>
    <row r="109" spans="1:9" x14ac:dyDescent="0.55000000000000004">
      <c r="A109" s="1" t="s">
        <v>109</v>
      </c>
      <c r="B109" s="3">
        <f>Data!D108 - Data!$C108</f>
        <v>4.655104085570505E-2</v>
      </c>
      <c r="C109" s="3">
        <f>Data!E108 - Data!$C108</f>
        <v>0.11128973281564769</v>
      </c>
      <c r="D109" s="3">
        <f>Data!F108 - Data!$C108</f>
        <v>-1.6739562238671901E-2</v>
      </c>
      <c r="E109" s="3">
        <f>Data!G108 - Data!$C108</f>
        <v>7.8748346159023298E-3</v>
      </c>
      <c r="F109" s="3">
        <f>Data!H108 - Data!$C108</f>
        <v>3.8106465244236665E-2</v>
      </c>
      <c r="G109" s="3">
        <f>Data!I108 - Data!$C108</f>
        <v>3.7352757582509666E-2</v>
      </c>
      <c r="H109" s="3">
        <f>Data!J108 - Data!$C108</f>
        <v>0.37746886223851339</v>
      </c>
      <c r="I109">
        <v>6.4899999999999999E-2</v>
      </c>
    </row>
    <row r="110" spans="1:9" x14ac:dyDescent="0.55000000000000004">
      <c r="A110" s="1" t="s">
        <v>110</v>
      </c>
      <c r="B110" s="3">
        <f>Data!D109 - Data!$C109</f>
        <v>5.261615784335575E-2</v>
      </c>
      <c r="C110" s="3">
        <f>Data!E109 - Data!$C109</f>
        <v>5.1617716262269776E-2</v>
      </c>
      <c r="D110" s="3">
        <f>Data!F109 - Data!$C109</f>
        <v>0.1133155571172868</v>
      </c>
      <c r="E110" s="3">
        <f>Data!G109 - Data!$C109</f>
        <v>1.5783980829061892E-2</v>
      </c>
      <c r="F110" s="3">
        <f>Data!H109 - Data!$C109</f>
        <v>-6.3361406306220083E-3</v>
      </c>
      <c r="G110" s="3">
        <f>Data!I109 - Data!$C109</f>
        <v>-3.2343790483448008E-2</v>
      </c>
      <c r="H110" s="3">
        <f>Data!J109 - Data!$C109</f>
        <v>0.1663080891563132</v>
      </c>
      <c r="I110">
        <v>-3.1699999999999999E-2</v>
      </c>
    </row>
    <row r="111" spans="1:9" x14ac:dyDescent="0.55000000000000004">
      <c r="A111" s="1" t="s">
        <v>111</v>
      </c>
      <c r="B111" s="3">
        <f>Data!D110 - Data!$C110</f>
        <v>-6.1283213604943564E-2</v>
      </c>
      <c r="C111" s="3">
        <f>Data!E110 - Data!$C110</f>
        <v>7.9667488659539029E-2</v>
      </c>
      <c r="D111" s="3">
        <f>Data!F110 - Data!$C110</f>
        <v>7.7130076081154228E-2</v>
      </c>
      <c r="E111" s="3">
        <f>Data!G110 - Data!$C110</f>
        <v>0.1743085972630001</v>
      </c>
      <c r="F111" s="3">
        <f>Data!H110 - Data!$C110</f>
        <v>-1.8978724155659779E-2</v>
      </c>
      <c r="G111" s="3">
        <f>Data!I110 - Data!$C110</f>
        <v>-0.1095286390817177</v>
      </c>
      <c r="H111" s="3">
        <f>Data!J110 - Data!$C110</f>
        <v>-1.8180423620321651E-3</v>
      </c>
      <c r="I111">
        <v>2.8000000000000001E-2</v>
      </c>
    </row>
    <row r="112" spans="1:9" x14ac:dyDescent="0.55000000000000004">
      <c r="A112" s="1" t="s">
        <v>112</v>
      </c>
      <c r="B112" s="3">
        <f>Data!D111 - Data!$C111</f>
        <v>2.1445705614060531E-2</v>
      </c>
      <c r="C112" s="3">
        <f>Data!E111 - Data!$C111</f>
        <v>-0.11016635257151179</v>
      </c>
      <c r="D112" s="3">
        <f>Data!F111 - Data!$C111</f>
        <v>-0.16565412887099121</v>
      </c>
      <c r="E112" s="3">
        <f>Data!G111 - Data!$C111</f>
        <v>-3.3741905360948711E-2</v>
      </c>
      <c r="F112" s="3">
        <f>Data!H111 - Data!$C111</f>
        <v>-4.6836001228179235E-2</v>
      </c>
      <c r="G112" s="3">
        <f>Data!I111 - Data!$C111</f>
        <v>3.709301587592137E-2</v>
      </c>
      <c r="H112" s="3">
        <f>Data!J111 - Data!$C111</f>
        <v>-0.27917739355750254</v>
      </c>
      <c r="I112">
        <v>-2.4400000000000002E-2</v>
      </c>
    </row>
    <row r="113" spans="1:9" x14ac:dyDescent="0.55000000000000004">
      <c r="A113" s="1" t="s">
        <v>113</v>
      </c>
      <c r="B113" s="3">
        <f>Data!D112 - Data!$C112</f>
        <v>-8.3890362407384275E-2</v>
      </c>
      <c r="C113" s="3">
        <f>Data!E112 - Data!$C112</f>
        <v>-0.10713094214756751</v>
      </c>
      <c r="D113" s="3">
        <f>Data!F112 - Data!$C112</f>
        <v>-9.6246372193647442E-2</v>
      </c>
      <c r="E113" s="3">
        <f>Data!G112 - Data!$C112</f>
        <v>-0.14084382466468898</v>
      </c>
      <c r="F113" s="3">
        <f>Data!H112 - Data!$C112</f>
        <v>-5.5913287706883238E-2</v>
      </c>
      <c r="G113" s="3">
        <f>Data!I112 - Data!$C112</f>
        <v>-0.13580468161961409</v>
      </c>
      <c r="H113" s="3">
        <f>Data!J112 - Data!$C112</f>
        <v>-0.11883452131892019</v>
      </c>
      <c r="I113">
        <v>-6.3899999999999998E-2</v>
      </c>
    </row>
    <row r="114" spans="1:9" x14ac:dyDescent="0.55000000000000004">
      <c r="A114" s="1" t="s">
        <v>114</v>
      </c>
      <c r="B114" s="3">
        <f>Data!D113 - Data!$C113</f>
        <v>-4.6852928571142705E-2</v>
      </c>
      <c r="C114" s="3">
        <f>Data!E113 - Data!$C113</f>
        <v>-3.4194820280155129E-2</v>
      </c>
      <c r="D114" s="3">
        <f>Data!F113 - Data!$C113</f>
        <v>2.7501029122116549E-2</v>
      </c>
      <c r="E114" s="3">
        <f>Data!G113 - Data!$C113</f>
        <v>-5.0122904224074671E-2</v>
      </c>
      <c r="F114" s="3">
        <f>Data!H113 - Data!$C113</f>
        <v>4.9431580014458514E-2</v>
      </c>
      <c r="G114" s="3">
        <f>Data!I113 - Data!$C113</f>
        <v>1.5748857583871042E-3</v>
      </c>
      <c r="H114" s="3">
        <f>Data!J113 - Data!$C113</f>
        <v>8.5248262366854954E-2</v>
      </c>
      <c r="I114">
        <v>-8.3999999999999995E-3</v>
      </c>
    </row>
    <row r="115" spans="1:9" x14ac:dyDescent="0.55000000000000004">
      <c r="A115" s="1" t="s">
        <v>115</v>
      </c>
      <c r="B115" s="3">
        <f>Data!D114 - Data!$C114</f>
        <v>-5.8623515361281048E-2</v>
      </c>
      <c r="C115" s="3">
        <f>Data!E114 - Data!$C114</f>
        <v>0.1078473080052216</v>
      </c>
      <c r="D115" s="3">
        <f>Data!F114 - Data!$C114</f>
        <v>7.0536555695807995E-2</v>
      </c>
      <c r="E115" s="3">
        <f>Data!G114 - Data!$C114</f>
        <v>0.17559891820386131</v>
      </c>
      <c r="F115" s="3">
        <f>Data!H114 - Data!$C114</f>
        <v>0.16090164728955081</v>
      </c>
      <c r="G115" s="3">
        <f>Data!I114 - Data!$C114</f>
        <v>0.23683542843723629</v>
      </c>
      <c r="H115" s="3">
        <f>Data!J114 - Data!$C114</f>
        <v>0.22408484178632529</v>
      </c>
      <c r="I115">
        <v>6.0599999999999987E-2</v>
      </c>
    </row>
    <row r="116" spans="1:9" x14ac:dyDescent="0.55000000000000004">
      <c r="A116" s="1" t="s">
        <v>116</v>
      </c>
      <c r="B116" s="3">
        <f>Data!D115 - Data!$C115</f>
        <v>1.9448078157851729E-2</v>
      </c>
      <c r="C116" s="3">
        <f>Data!E115 - Data!$C115</f>
        <v>6.6742945554456881E-2</v>
      </c>
      <c r="D116" s="3">
        <f>Data!F115 - Data!$C115</f>
        <v>2.2865523832184941E-2</v>
      </c>
      <c r="E116" s="3">
        <f>Data!G115 - Data!$C115</f>
        <v>0.13652486020646332</v>
      </c>
      <c r="F116" s="3">
        <f>Data!H115 - Data!$C115</f>
        <v>7.9064160937664843E-2</v>
      </c>
      <c r="G116" s="3">
        <f>Data!I115 - Data!$C115</f>
        <v>0.16577041071582052</v>
      </c>
      <c r="H116" s="3">
        <f>Data!J115 - Data!$C115</f>
        <v>-8.6526446063839232E-2</v>
      </c>
      <c r="I116">
        <v>4.8599999999999997E-2</v>
      </c>
    </row>
    <row r="117" spans="1:9" x14ac:dyDescent="0.55000000000000004">
      <c r="A117" s="1" t="s">
        <v>117</v>
      </c>
      <c r="B117" s="3">
        <f>Data!D116 - Data!$C116</f>
        <v>8.2977504371988895E-3</v>
      </c>
      <c r="C117" s="3">
        <f>Data!E116 - Data!$C116</f>
        <v>6.3695133149435826E-2</v>
      </c>
      <c r="D117" s="3">
        <f>Data!F116 - Data!$C116</f>
        <v>8.5115838258561352E-2</v>
      </c>
      <c r="E117" s="3">
        <f>Data!G116 - Data!$C116</f>
        <v>4.5300194884986107E-2</v>
      </c>
      <c r="F117" s="3">
        <f>Data!H116 - Data!$C116</f>
        <v>6.9155904679754812E-2</v>
      </c>
      <c r="G117" s="3">
        <f>Data!I116 - Data!$C116</f>
        <v>0.12250886882092359</v>
      </c>
      <c r="H117" s="3">
        <f>Data!J116 - Data!$C116</f>
        <v>-3.2959952591404981E-2</v>
      </c>
      <c r="I117">
        <v>1.9800000000000002E-2</v>
      </c>
    </row>
    <row r="118" spans="1:9" x14ac:dyDescent="0.55000000000000004">
      <c r="A118" s="1" t="s">
        <v>118</v>
      </c>
      <c r="B118" s="3">
        <f>Data!D117 - Data!$C117</f>
        <v>0.1145696727586223</v>
      </c>
      <c r="C118" s="3">
        <f>Data!E117 - Data!$C117</f>
        <v>-2.5627348669553601E-2</v>
      </c>
      <c r="D118" s="3">
        <f>Data!F117 - Data!$C117</f>
        <v>0.10337618641188941</v>
      </c>
      <c r="E118" s="3">
        <f>Data!G117 - Data!$C117</f>
        <v>-4.8716239988480375E-2</v>
      </c>
      <c r="F118" s="3">
        <f>Data!H117 - Data!$C117</f>
        <v>-5.405309016946433E-2</v>
      </c>
      <c r="G118" s="3">
        <f>Data!I117 - Data!$C117</f>
        <v>-2.454551060599117E-2</v>
      </c>
      <c r="H118" s="3">
        <f>Data!J117 - Data!$C117</f>
        <v>7.9244107489750776E-2</v>
      </c>
      <c r="I118">
        <v>1.84E-2</v>
      </c>
    </row>
    <row r="119" spans="1:9" x14ac:dyDescent="0.55000000000000004">
      <c r="A119" s="1" t="s">
        <v>119</v>
      </c>
      <c r="B119" s="3">
        <f>Data!D118 - Data!$C118</f>
        <v>9.4826030007044121E-2</v>
      </c>
      <c r="C119" s="3">
        <f>Data!E118 - Data!$C118</f>
        <v>-4.4479007317822089E-2</v>
      </c>
      <c r="D119" s="3">
        <f>Data!F118 - Data!$C118</f>
        <v>0.13728912318596309</v>
      </c>
      <c r="E119" s="3">
        <f>Data!G118 - Data!$C118</f>
        <v>-9.1480703221498462E-3</v>
      </c>
      <c r="F119" s="3">
        <f>Data!H118 - Data!$C118</f>
        <v>2.060314602759691E-2</v>
      </c>
      <c r="G119" s="3">
        <f>Data!I118 - Data!$C118</f>
        <v>6.7890782440980763E-2</v>
      </c>
      <c r="H119" s="3">
        <f>Data!J118 - Data!$C118</f>
        <v>0.32871547825406588</v>
      </c>
      <c r="I119">
        <v>3.39E-2</v>
      </c>
    </row>
    <row r="120" spans="1:9" x14ac:dyDescent="0.55000000000000004">
      <c r="A120" s="1" t="s">
        <v>120</v>
      </c>
      <c r="B120" s="3">
        <f>Data!D119 - Data!$C119</f>
        <v>5.8115166304167951E-2</v>
      </c>
      <c r="C120" s="3">
        <f>Data!E119 - Data!$C119</f>
        <v>0.1085648498166054</v>
      </c>
      <c r="D120" s="3">
        <f>Data!F119 - Data!$C119</f>
        <v>0.1544683268030993</v>
      </c>
      <c r="E120" s="3">
        <f>Data!G119 - Data!$C119</f>
        <v>-0.1202505593063123</v>
      </c>
      <c r="F120" s="3">
        <f>Data!H119 - Data!$C119</f>
        <v>-3.9703837710099634E-3</v>
      </c>
      <c r="G120" s="3">
        <f>Data!I119 - Data!$C119</f>
        <v>8.1632916964418809E-2</v>
      </c>
      <c r="H120" s="3">
        <f>Data!J119 - Data!$C119</f>
        <v>2.292348512635204E-2</v>
      </c>
      <c r="I120">
        <v>1.9599999999999999E-2</v>
      </c>
    </row>
    <row r="121" spans="1:9" x14ac:dyDescent="0.55000000000000004">
      <c r="A121" s="1" t="s">
        <v>121</v>
      </c>
      <c r="B121" s="3">
        <f>Data!D120 - Data!$C120</f>
        <v>2.8364424385052819E-2</v>
      </c>
      <c r="C121" s="3">
        <f>Data!E120 - Data!$C120</f>
        <v>-4.8041355929153484E-2</v>
      </c>
      <c r="D121" s="3">
        <f>Data!F120 - Data!$C120</f>
        <v>0.13290233118426659</v>
      </c>
      <c r="E121" s="3">
        <f>Data!G120 - Data!$C120</f>
        <v>-3.6169262788171537E-3</v>
      </c>
      <c r="F121" s="3">
        <f>Data!H120 - Data!$C120</f>
        <v>-5.282514399314641E-2</v>
      </c>
      <c r="G121" s="3">
        <f>Data!I120 - Data!$C120</f>
        <v>-0.12888278541869169</v>
      </c>
      <c r="H121" s="3">
        <f>Data!J120 - Data!$C120</f>
        <v>-6.0801787874489754E-2</v>
      </c>
      <c r="I121">
        <v>-1.2999999999999999E-3</v>
      </c>
    </row>
  </sheetData>
  <mergeCells count="4">
    <mergeCell ref="B1:H1"/>
    <mergeCell ref="L1:R1"/>
    <mergeCell ref="U1:AA1"/>
    <mergeCell ref="AD1:AJ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Analysis</vt:lpstr>
      <vt:lpstr>Backtest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Ion, Mihai B.</cp:lastModifiedBy>
  <dcterms:created xsi:type="dcterms:W3CDTF">2026-01-11T17:34:13Z</dcterms:created>
  <dcterms:modified xsi:type="dcterms:W3CDTF">2026-03-04T04:29:57Z</dcterms:modified>
</cp:coreProperties>
</file>