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ionmi\Dropbox\0teaching\OU\Investments\LECTURES\lecture_10_index_models\Section2\"/>
    </mc:Choice>
  </mc:AlternateContent>
  <xr:revisionPtr revIDLastSave="0" documentId="13_ncr:1_{0DEE2610-0D33-4064-A480-A1CAF88FB35E}" xr6:coauthVersionLast="47" xr6:coauthVersionMax="47" xr10:uidLastSave="{00000000-0000-0000-0000-000000000000}"/>
  <bookViews>
    <workbookView xWindow="-96" yWindow="-96" windowWidth="23232" windowHeight="13872" activeTab="1" xr2:uid="{00000000-000D-0000-FFFF-FFFF00000000}"/>
  </bookViews>
  <sheets>
    <sheet name="Analysis" sheetId="1" r:id="rId1"/>
    <sheet name="Regress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0" i="1"/>
  <c r="I19" i="1"/>
  <c r="H19" i="1"/>
  <c r="H15" i="1"/>
  <c r="H14" i="1"/>
  <c r="H13" i="1"/>
  <c r="I10" i="1"/>
  <c r="I9" i="1"/>
  <c r="I8" i="1"/>
  <c r="H10" i="1"/>
  <c r="H9" i="1"/>
  <c r="H8" i="1"/>
  <c r="I22" i="1"/>
  <c r="I20" i="1"/>
  <c r="J5" i="1"/>
  <c r="I15" i="1"/>
  <c r="I14" i="1"/>
  <c r="I13" i="1"/>
  <c r="I5" i="1" l="1"/>
  <c r="H5" i="1"/>
  <c r="I3" i="1"/>
  <c r="I4" i="1"/>
  <c r="H4" i="1"/>
  <c r="H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2" i="1"/>
  <c r="J4" i="1"/>
  <c r="J3" i="1"/>
</calcChain>
</file>

<file path=xl/sharedStrings.xml><?xml version="1.0" encoding="utf-8"?>
<sst xmlns="http://schemas.openxmlformats.org/spreadsheetml/2006/main" count="187" uniqueCount="178">
  <si>
    <t>Date</t>
  </si>
  <si>
    <t>Mkt-RF</t>
  </si>
  <si>
    <t>RF</t>
  </si>
  <si>
    <t>2016-01-31</t>
  </si>
  <si>
    <t>2016-02-29</t>
  </si>
  <si>
    <t>2016-03-31</t>
  </si>
  <si>
    <t>2016-04-30</t>
  </si>
  <si>
    <t>2016-05-31</t>
  </si>
  <si>
    <t>2016-06-30</t>
  </si>
  <si>
    <t>2016-07-31</t>
  </si>
  <si>
    <t>2016-08-31</t>
  </si>
  <si>
    <t>2016-09-30</t>
  </si>
  <si>
    <t>2016-10-31</t>
  </si>
  <si>
    <t>2016-11-30</t>
  </si>
  <si>
    <t>2016-12-31</t>
  </si>
  <si>
    <t>2017-01-31</t>
  </si>
  <si>
    <t>2017-02-28</t>
  </si>
  <si>
    <t>2017-03-31</t>
  </si>
  <si>
    <t>2017-04-30</t>
  </si>
  <si>
    <t>2017-05-31</t>
  </si>
  <si>
    <t>2017-06-30</t>
  </si>
  <si>
    <t>2017-07-31</t>
  </si>
  <si>
    <t>2017-08-31</t>
  </si>
  <si>
    <t>2017-09-30</t>
  </si>
  <si>
    <t>2017-10-31</t>
  </si>
  <si>
    <t>2017-11-30</t>
  </si>
  <si>
    <t>2017-12-31</t>
  </si>
  <si>
    <t>2018-01-31</t>
  </si>
  <si>
    <t>2018-02-28</t>
  </si>
  <si>
    <t>2018-03-31</t>
  </si>
  <si>
    <t>2018-04-30</t>
  </si>
  <si>
    <t>2018-05-31</t>
  </si>
  <si>
    <t>2018-06-30</t>
  </si>
  <si>
    <t>2018-07-31</t>
  </si>
  <si>
    <t>2018-08-31</t>
  </si>
  <si>
    <t>2018-09-30</t>
  </si>
  <si>
    <t>2018-10-31</t>
  </si>
  <si>
    <t>2018-11-30</t>
  </si>
  <si>
    <t>2018-12-31</t>
  </si>
  <si>
    <t>2019-01-31</t>
  </si>
  <si>
    <t>2019-02-28</t>
  </si>
  <si>
    <t>2019-03-31</t>
  </si>
  <si>
    <t>2019-04-30</t>
  </si>
  <si>
    <t>2019-05-31</t>
  </si>
  <si>
    <t>2019-06-30</t>
  </si>
  <si>
    <t>2019-07-31</t>
  </si>
  <si>
    <t>2019-08-31</t>
  </si>
  <si>
    <t>2019-09-30</t>
  </si>
  <si>
    <t>2019-10-31</t>
  </si>
  <si>
    <t>2019-11-30</t>
  </si>
  <si>
    <t>2019-12-31</t>
  </si>
  <si>
    <t>2020-01-31</t>
  </si>
  <si>
    <t>2020-02-29</t>
  </si>
  <si>
    <t>2020-03-31</t>
  </si>
  <si>
    <t>2020-04-30</t>
  </si>
  <si>
    <t>2020-05-31</t>
  </si>
  <si>
    <t>2020-06-30</t>
  </si>
  <si>
    <t>2020-07-31</t>
  </si>
  <si>
    <t>2020-08-31</t>
  </si>
  <si>
    <t>2020-09-30</t>
  </si>
  <si>
    <t>2020-10-31</t>
  </si>
  <si>
    <t>2020-11-30</t>
  </si>
  <si>
    <t>2020-12-31</t>
  </si>
  <si>
    <t>2021-01-31</t>
  </si>
  <si>
    <t>2021-02-28</t>
  </si>
  <si>
    <t>2021-03-31</t>
  </si>
  <si>
    <t>2021-04-30</t>
  </si>
  <si>
    <t>2021-05-31</t>
  </si>
  <si>
    <t>2021-06-30</t>
  </si>
  <si>
    <t>2021-07-31</t>
  </si>
  <si>
    <t>2021-08-31</t>
  </si>
  <si>
    <t>2021-09-30</t>
  </si>
  <si>
    <t>2021-10-31</t>
  </si>
  <si>
    <t>2021-11-30</t>
  </si>
  <si>
    <t>2021-12-31</t>
  </si>
  <si>
    <t>2022-01-31</t>
  </si>
  <si>
    <t>2022-02-28</t>
  </si>
  <si>
    <t>2022-03-31</t>
  </si>
  <si>
    <t>2022-04-30</t>
  </si>
  <si>
    <t>2022-05-31</t>
  </si>
  <si>
    <t>2022-06-30</t>
  </si>
  <si>
    <t>2022-07-31</t>
  </si>
  <si>
    <t>2022-08-31</t>
  </si>
  <si>
    <t>2022-09-30</t>
  </si>
  <si>
    <t>2022-10-31</t>
  </si>
  <si>
    <t>2022-11-30</t>
  </si>
  <si>
    <t>2022-12-31</t>
  </si>
  <si>
    <t>2023-01-31</t>
  </si>
  <si>
    <t>2023-02-28</t>
  </si>
  <si>
    <t>2023-03-31</t>
  </si>
  <si>
    <t>2023-04-30</t>
  </si>
  <si>
    <t>2023-05-31</t>
  </si>
  <si>
    <t>2023-06-30</t>
  </si>
  <si>
    <t>2023-07-31</t>
  </si>
  <si>
    <t>2023-08-31</t>
  </si>
  <si>
    <t>2023-09-30</t>
  </si>
  <si>
    <t>2023-10-31</t>
  </si>
  <si>
    <t>2023-11-30</t>
  </si>
  <si>
    <t>2023-12-31</t>
  </si>
  <si>
    <t>2024-01-31</t>
  </si>
  <si>
    <t>2024-02-29</t>
  </si>
  <si>
    <t>2024-03-31</t>
  </si>
  <si>
    <t>2024-04-30</t>
  </si>
  <si>
    <t>2024-05-31</t>
  </si>
  <si>
    <t>2024-06-30</t>
  </si>
  <si>
    <t>2024-07-31</t>
  </si>
  <si>
    <t>2024-08-31</t>
  </si>
  <si>
    <t>2024-09-30</t>
  </si>
  <si>
    <t>2024-10-31</t>
  </si>
  <si>
    <t>2024-11-30</t>
  </si>
  <si>
    <t>2024-12-31</t>
  </si>
  <si>
    <t>2025-01-31</t>
  </si>
  <si>
    <t>2025-02-28</t>
  </si>
  <si>
    <t>2025-03-31</t>
  </si>
  <si>
    <t>2025-04-30</t>
  </si>
  <si>
    <t>2025-05-31</t>
  </si>
  <si>
    <t>2025-06-30</t>
  </si>
  <si>
    <t>2025-07-31</t>
  </si>
  <si>
    <t>2025-08-31</t>
  </si>
  <si>
    <t>2025-09-30</t>
  </si>
  <si>
    <t>2025-10-31</t>
  </si>
  <si>
    <t>2025-11-30</t>
  </si>
  <si>
    <t>MSFT</t>
  </si>
  <si>
    <t>MSFT -RF</t>
  </si>
  <si>
    <t>Summary stats</t>
  </si>
  <si>
    <t>Mean</t>
  </si>
  <si>
    <t>Std deviation</t>
  </si>
  <si>
    <t>Sharpe ratio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</si>
  <si>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</si>
  <si>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</si>
  <si>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</si>
  <si>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</si>
  <si>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</si>
  <si>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</si>
  <si>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</si>
  <si>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</si>
  <si>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</si>
  <si>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</si>
  <si>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</si>
  <si>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</si>
  <si>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</si>
  <si>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</si>
  <si>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</si>
  <si>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</si>
  <si>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</si>
  <si>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</si>
  <si>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</si>
  <si>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</si>
  <si>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</si>
  <si>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99.0%</t>
  </si>
  <si>
    <t>Upper 99.0%</t>
  </si>
  <si>
    <t>RESIDUAL OUTPUT</t>
  </si>
  <si>
    <t>Observation</t>
  </si>
  <si>
    <t>Predicted MSFT -RF</t>
  </si>
  <si>
    <t>Residuals</t>
  </si>
  <si>
    <t>Intercept (ALPHA)</t>
  </si>
  <si>
    <t>Mkt-RF (BETA)</t>
  </si>
  <si>
    <t>Alpha &gt; 0 is evidence stock is UNDERpriced</t>
  </si>
  <si>
    <t>Significance level of 5% = confidence level of 95%</t>
  </si>
  <si>
    <t>H0: alpha = 0</t>
  </si>
  <si>
    <t>If pvalue &lt; significance level then I can reject the null that alpha = 0 (stock is correctly priced)</t>
  </si>
  <si>
    <t>At 5% significance level, I can reject alpha=0 (so I have evidence of underpricing)</t>
  </si>
  <si>
    <t>At 1% significance leevl, I can NOT reject alpha = 0</t>
  </si>
  <si>
    <t>percentage of MSFT total variance that is SYSTEMATIC (non-diversifiable)</t>
  </si>
  <si>
    <t>correlation between MSFT excess returns and MARKET excess returns</t>
  </si>
  <si>
    <t>Alpha</t>
  </si>
  <si>
    <t>Beta</t>
  </si>
  <si>
    <t>R squared</t>
  </si>
  <si>
    <t>Total variance</t>
  </si>
  <si>
    <t>Systematic</t>
  </si>
  <si>
    <t>Idiosyncratic</t>
  </si>
  <si>
    <t>NON DIVERSIFIABLE</t>
  </si>
  <si>
    <t>DIVERSIFIABLE</t>
  </si>
  <si>
    <t>Weights</t>
  </si>
  <si>
    <t xml:space="preserve">Beta </t>
  </si>
  <si>
    <t>Portfolio beta</t>
  </si>
  <si>
    <t>Adjusted beta</t>
  </si>
  <si>
    <t>If Alpha &lt; 0 is evidence stock is OVERpriced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</si>
</sst>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3" xfId="0" applyBorder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Continuous"/>
    </xf>
    <xf numFmtId="0" fontId="0" fillId="2" borderId="0" xfId="0" applyFill="1"/>
    <xf numFmtId="0" fontId="0" fillId="2" borderId="3" xfId="0" applyFill="1" applyBorder="1"/>
    <xf numFmtId="0" fontId="2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Mkt-RF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MSFT -RF</c:v>
          </c:tx>
          <c:spPr>
            <a:ln w="28575">
              <a:noFill/>
            </a:ln>
          </c:spPr>
          <c:xVal>
            <c:numRef>
              <c:f>Analysis!$E$2:$E$120</c:f>
              <c:numCache>
                <c:formatCode>General</c:formatCode>
                <c:ptCount val="119"/>
                <c:pt idx="0">
                  <c:v>-5.74E-2</c:v>
                </c:pt>
                <c:pt idx="1">
                  <c:v>-5.9999999999999995E-4</c:v>
                </c:pt>
                <c:pt idx="2">
                  <c:v>6.9500000000000006E-2</c:v>
                </c:pt>
                <c:pt idx="3">
                  <c:v>9.1999999999999998E-3</c:v>
                </c:pt>
                <c:pt idx="4">
                  <c:v>1.78E-2</c:v>
                </c:pt>
                <c:pt idx="5">
                  <c:v>-2.9999999999999997E-4</c:v>
                </c:pt>
                <c:pt idx="6">
                  <c:v>3.9399999999999998E-2</c:v>
                </c:pt>
                <c:pt idx="7">
                  <c:v>4.8999999999999998E-3</c:v>
                </c:pt>
                <c:pt idx="8">
                  <c:v>2.7000000000000001E-3</c:v>
                </c:pt>
                <c:pt idx="9">
                  <c:v>-2.01E-2</c:v>
                </c:pt>
                <c:pt idx="10">
                  <c:v>4.8599999999999997E-2</c:v>
                </c:pt>
                <c:pt idx="11">
                  <c:v>1.8100000000000002E-2</c:v>
                </c:pt>
                <c:pt idx="12">
                  <c:v>1.9400000000000001E-2</c:v>
                </c:pt>
                <c:pt idx="13">
                  <c:v>3.5499999999999997E-2</c:v>
                </c:pt>
                <c:pt idx="14">
                  <c:v>1.6999999999999999E-3</c:v>
                </c:pt>
                <c:pt idx="15">
                  <c:v>1.0800000000000001E-2</c:v>
                </c:pt>
                <c:pt idx="16">
                  <c:v>1.0699999999999999E-2</c:v>
                </c:pt>
                <c:pt idx="17">
                  <c:v>7.9000000000000008E-3</c:v>
                </c:pt>
                <c:pt idx="18">
                  <c:v>1.8800000000000001E-2</c:v>
                </c:pt>
                <c:pt idx="19">
                  <c:v>1.8E-3</c:v>
                </c:pt>
                <c:pt idx="20">
                  <c:v>2.4899999999999999E-2</c:v>
                </c:pt>
                <c:pt idx="21">
                  <c:v>2.2599999999999999E-2</c:v>
                </c:pt>
                <c:pt idx="22">
                  <c:v>3.1199999999999999E-2</c:v>
                </c:pt>
                <c:pt idx="23">
                  <c:v>1.06E-2</c:v>
                </c:pt>
                <c:pt idx="24">
                  <c:v>5.5800000000000002E-2</c:v>
                </c:pt>
                <c:pt idx="25">
                  <c:v>-3.6400000000000002E-2</c:v>
                </c:pt>
                <c:pt idx="26">
                  <c:v>-2.35E-2</c:v>
                </c:pt>
                <c:pt idx="27">
                  <c:v>2.7000000000000001E-3</c:v>
                </c:pt>
                <c:pt idx="28">
                  <c:v>2.6599999999999999E-2</c:v>
                </c:pt>
                <c:pt idx="29">
                  <c:v>4.8999999999999998E-3</c:v>
                </c:pt>
                <c:pt idx="30">
                  <c:v>3.2000000000000001E-2</c:v>
                </c:pt>
                <c:pt idx="31">
                  <c:v>3.4500000000000003E-2</c:v>
                </c:pt>
                <c:pt idx="32">
                  <c:v>5.9999999999999995E-4</c:v>
                </c:pt>
                <c:pt idx="33">
                  <c:v>-7.6499999999999999E-2</c:v>
                </c:pt>
                <c:pt idx="34">
                  <c:v>1.7100000000000001E-2</c:v>
                </c:pt>
                <c:pt idx="35">
                  <c:v>-9.5500000000000002E-2</c:v>
                </c:pt>
                <c:pt idx="36">
                  <c:v>8.3699999999999997E-2</c:v>
                </c:pt>
                <c:pt idx="37">
                  <c:v>3.4200000000000001E-2</c:v>
                </c:pt>
                <c:pt idx="38">
                  <c:v>1.0999999999999999E-2</c:v>
                </c:pt>
                <c:pt idx="39">
                  <c:v>3.9699999999999999E-2</c:v>
                </c:pt>
                <c:pt idx="40">
                  <c:v>-6.9199999999999998E-2</c:v>
                </c:pt>
                <c:pt idx="41">
                  <c:v>6.9199999999999998E-2</c:v>
                </c:pt>
                <c:pt idx="42">
                  <c:v>1.23E-2</c:v>
                </c:pt>
                <c:pt idx="43">
                  <c:v>-2.5499999999999998E-2</c:v>
                </c:pt>
                <c:pt idx="44">
                  <c:v>1.41E-2</c:v>
                </c:pt>
                <c:pt idx="45">
                  <c:v>2.07E-2</c:v>
                </c:pt>
                <c:pt idx="46">
                  <c:v>3.8699999999999998E-2</c:v>
                </c:pt>
                <c:pt idx="47">
                  <c:v>2.7699999999999999E-2</c:v>
                </c:pt>
                <c:pt idx="48">
                  <c:v>-1.1000000000000001E-3</c:v>
                </c:pt>
                <c:pt idx="49">
                  <c:v>-8.1500000000000003E-2</c:v>
                </c:pt>
                <c:pt idx="50">
                  <c:v>-0.13370000000000001</c:v>
                </c:pt>
                <c:pt idx="51">
                  <c:v>0.13600000000000001</c:v>
                </c:pt>
                <c:pt idx="52">
                  <c:v>5.57E-2</c:v>
                </c:pt>
                <c:pt idx="53">
                  <c:v>2.4500000000000001E-2</c:v>
                </c:pt>
                <c:pt idx="54">
                  <c:v>5.8299999999999998E-2</c:v>
                </c:pt>
                <c:pt idx="55">
                  <c:v>7.6200000000000004E-2</c:v>
                </c:pt>
                <c:pt idx="56">
                  <c:v>-3.6400000000000002E-2</c:v>
                </c:pt>
                <c:pt idx="57">
                  <c:v>-2.0799999999999999E-2</c:v>
                </c:pt>
                <c:pt idx="58">
                  <c:v>0.1245</c:v>
                </c:pt>
                <c:pt idx="59">
                  <c:v>4.6300000000000001E-2</c:v>
                </c:pt>
                <c:pt idx="60">
                  <c:v>-7.000000000000001E-4</c:v>
                </c:pt>
                <c:pt idx="61">
                  <c:v>2.81E-2</c:v>
                </c:pt>
                <c:pt idx="62">
                  <c:v>3.1600000000000003E-2</c:v>
                </c:pt>
                <c:pt idx="63">
                  <c:v>4.9500000000000002E-2</c:v>
                </c:pt>
                <c:pt idx="64">
                  <c:v>3.0000000000000001E-3</c:v>
                </c:pt>
                <c:pt idx="65">
                  <c:v>2.7400000000000001E-2</c:v>
                </c:pt>
                <c:pt idx="66">
                  <c:v>1.34E-2</c:v>
                </c:pt>
                <c:pt idx="67">
                  <c:v>2.9399999999999999E-2</c:v>
                </c:pt>
                <c:pt idx="68">
                  <c:v>-4.3999999999999997E-2</c:v>
                </c:pt>
                <c:pt idx="69">
                  <c:v>6.6299999999999998E-2</c:v>
                </c:pt>
                <c:pt idx="70">
                  <c:v>-1.5800000000000002E-2</c:v>
                </c:pt>
                <c:pt idx="71">
                  <c:v>3.2300000000000002E-2</c:v>
                </c:pt>
                <c:pt idx="72">
                  <c:v>-6.1600000000000002E-2</c:v>
                </c:pt>
                <c:pt idx="73">
                  <c:v>-2.2800000000000001E-2</c:v>
                </c:pt>
                <c:pt idx="74">
                  <c:v>3.0800000000000001E-2</c:v>
                </c:pt>
                <c:pt idx="75">
                  <c:v>-9.4100000000000003E-2</c:v>
                </c:pt>
                <c:pt idx="76">
                  <c:v>-3.3999999999999998E-3</c:v>
                </c:pt>
                <c:pt idx="77">
                  <c:v>-8.4000000000000005E-2</c:v>
                </c:pt>
                <c:pt idx="78">
                  <c:v>9.5700000000000007E-2</c:v>
                </c:pt>
                <c:pt idx="79">
                  <c:v>-3.7699999999999997E-2</c:v>
                </c:pt>
                <c:pt idx="80">
                  <c:v>-9.3399999999999997E-2</c:v>
                </c:pt>
                <c:pt idx="81">
                  <c:v>7.85E-2</c:v>
                </c:pt>
                <c:pt idx="82">
                  <c:v>4.6500000000000007E-2</c:v>
                </c:pt>
                <c:pt idx="83">
                  <c:v>-6.3799999999999996E-2</c:v>
                </c:pt>
                <c:pt idx="84">
                  <c:v>6.6100000000000006E-2</c:v>
                </c:pt>
                <c:pt idx="85">
                  <c:v>-2.5700000000000001E-2</c:v>
                </c:pt>
                <c:pt idx="86">
                  <c:v>2.4799999999999999E-2</c:v>
                </c:pt>
                <c:pt idx="87">
                  <c:v>6.1999999999999998E-3</c:v>
                </c:pt>
                <c:pt idx="88">
                  <c:v>3.3999999999999998E-3</c:v>
                </c:pt>
                <c:pt idx="89">
                  <c:v>6.4600000000000005E-2</c:v>
                </c:pt>
                <c:pt idx="90">
                  <c:v>3.2099999999999997E-2</c:v>
                </c:pt>
                <c:pt idx="91">
                  <c:v>-2.3599999999999999E-2</c:v>
                </c:pt>
                <c:pt idx="92">
                  <c:v>-5.2300000000000013E-2</c:v>
                </c:pt>
                <c:pt idx="93">
                  <c:v>-3.15E-2</c:v>
                </c:pt>
                <c:pt idx="94">
                  <c:v>8.8800000000000004E-2</c:v>
                </c:pt>
                <c:pt idx="95">
                  <c:v>4.8499999999999988E-2</c:v>
                </c:pt>
                <c:pt idx="96">
                  <c:v>7.3000000000000001E-3</c:v>
                </c:pt>
                <c:pt idx="97">
                  <c:v>5.0700000000000002E-2</c:v>
                </c:pt>
                <c:pt idx="98">
                  <c:v>2.8400000000000002E-2</c:v>
                </c:pt>
                <c:pt idx="99">
                  <c:v>-4.6500000000000007E-2</c:v>
                </c:pt>
                <c:pt idx="100">
                  <c:v>4.3299999999999998E-2</c:v>
                </c:pt>
                <c:pt idx="101">
                  <c:v>2.8000000000000001E-2</c:v>
                </c:pt>
                <c:pt idx="102">
                  <c:v>1.2200000000000001E-2</c:v>
                </c:pt>
                <c:pt idx="103">
                  <c:v>1.6E-2</c:v>
                </c:pt>
                <c:pt idx="104">
                  <c:v>1.72E-2</c:v>
                </c:pt>
                <c:pt idx="105">
                  <c:v>-0.01</c:v>
                </c:pt>
                <c:pt idx="106">
                  <c:v>6.4899999999999999E-2</c:v>
                </c:pt>
                <c:pt idx="107">
                  <c:v>-3.1699999999999999E-2</c:v>
                </c:pt>
                <c:pt idx="108">
                  <c:v>2.8000000000000001E-2</c:v>
                </c:pt>
                <c:pt idx="109">
                  <c:v>-2.4400000000000002E-2</c:v>
                </c:pt>
                <c:pt idx="110">
                  <c:v>-6.3899999999999998E-2</c:v>
                </c:pt>
                <c:pt idx="111">
                  <c:v>-8.3999999999999995E-3</c:v>
                </c:pt>
                <c:pt idx="112">
                  <c:v>6.0599999999999987E-2</c:v>
                </c:pt>
                <c:pt idx="113">
                  <c:v>4.8599999999999997E-2</c:v>
                </c:pt>
                <c:pt idx="114">
                  <c:v>1.9800000000000002E-2</c:v>
                </c:pt>
                <c:pt idx="115">
                  <c:v>1.84E-2</c:v>
                </c:pt>
                <c:pt idx="116">
                  <c:v>3.39E-2</c:v>
                </c:pt>
                <c:pt idx="117">
                  <c:v>1.9599999999999999E-2</c:v>
                </c:pt>
                <c:pt idx="118">
                  <c:v>-1.2999999999999999E-3</c:v>
                </c:pt>
              </c:numCache>
            </c:numRef>
          </c:xVal>
          <c:yVal>
            <c:numRef>
              <c:f>Analysis!$D$2:$D$120</c:f>
              <c:numCache>
                <c:formatCode>General</c:formatCode>
                <c:ptCount val="119"/>
                <c:pt idx="0">
                  <c:v>-7.1294661614954681E-3</c:v>
                </c:pt>
                <c:pt idx="1">
                  <c:v>-7.6620389581927212E-2</c:v>
                </c:pt>
                <c:pt idx="2">
                  <c:v>9.3088829001289869E-2</c:v>
                </c:pt>
                <c:pt idx="3">
                  <c:v>-9.7148571030924238E-2</c:v>
                </c:pt>
                <c:pt idx="4">
                  <c:v>6.2662977253728144E-2</c:v>
                </c:pt>
                <c:pt idx="5">
                  <c:v>-2.7974896579525028E-2</c:v>
                </c:pt>
                <c:pt idx="6">
                  <c:v>0.10748033945775749</c:v>
                </c:pt>
                <c:pt idx="7">
                  <c:v>1.356120935301617E-2</c:v>
                </c:pt>
                <c:pt idx="8">
                  <c:v>8.4842111178462295E-3</c:v>
                </c:pt>
                <c:pt idx="9">
                  <c:v>4.0077541725745708E-2</c:v>
                </c:pt>
                <c:pt idx="10">
                  <c:v>5.5744958161767387E-3</c:v>
                </c:pt>
                <c:pt idx="11">
                  <c:v>3.786440124045317E-2</c:v>
                </c:pt>
                <c:pt idx="12">
                  <c:v>3.9992747965702471E-2</c:v>
                </c:pt>
                <c:pt idx="13">
                  <c:v>-1.076367048744791E-2</c:v>
                </c:pt>
                <c:pt idx="14">
                  <c:v>3.532495927252307E-2</c:v>
                </c:pt>
                <c:pt idx="15">
                  <c:v>3.897733265395148E-2</c:v>
                </c:pt>
                <c:pt idx="16">
                  <c:v>1.9557816923483282E-2</c:v>
                </c:pt>
                <c:pt idx="17">
                  <c:v>-7.9723749153198346E-3</c:v>
                </c:pt>
                <c:pt idx="18">
                  <c:v>5.3993358334581444E-2</c:v>
                </c:pt>
                <c:pt idx="19">
                  <c:v>2.7572860878267609E-2</c:v>
                </c:pt>
                <c:pt idx="20">
                  <c:v>6.6325626482201098E-4</c:v>
                </c:pt>
                <c:pt idx="21">
                  <c:v>0.11576019411376841</c:v>
                </c:pt>
                <c:pt idx="22">
                  <c:v>1.110160349934777E-2</c:v>
                </c:pt>
                <c:pt idx="23">
                  <c:v>2.0480587502293209E-2</c:v>
                </c:pt>
                <c:pt idx="24">
                  <c:v>0.1096084563239917</c:v>
                </c:pt>
                <c:pt idx="25">
                  <c:v>-1.4151357116066861E-2</c:v>
                </c:pt>
                <c:pt idx="26">
                  <c:v>-2.328870861270951E-2</c:v>
                </c:pt>
                <c:pt idx="27">
                  <c:v>2.3252173349318801E-2</c:v>
                </c:pt>
                <c:pt idx="28">
                  <c:v>5.5486099052466223E-2</c:v>
                </c:pt>
                <c:pt idx="29">
                  <c:v>5.9725516607140997E-4</c:v>
                </c:pt>
                <c:pt idx="30">
                  <c:v>7.4153188966979353E-2</c:v>
                </c:pt>
                <c:pt idx="31">
                  <c:v>5.7317884890738573E-2</c:v>
                </c:pt>
                <c:pt idx="32">
                  <c:v>2.0578914998902239E-2</c:v>
                </c:pt>
                <c:pt idx="33">
                  <c:v>-6.8001449202554673E-2</c:v>
                </c:pt>
                <c:pt idx="34">
                  <c:v>3.6398788717680895E-2</c:v>
                </c:pt>
                <c:pt idx="35">
                  <c:v>-8.1990259768858306E-2</c:v>
                </c:pt>
                <c:pt idx="36">
                  <c:v>2.605797122020136E-2</c:v>
                </c:pt>
                <c:pt idx="37">
                  <c:v>7.0976061784522343E-2</c:v>
                </c:pt>
                <c:pt idx="38">
                  <c:v>5.534973934449329E-2</c:v>
                </c:pt>
                <c:pt idx="39">
                  <c:v>0.10524252920801229</c:v>
                </c:pt>
                <c:pt idx="40">
                  <c:v>-5.5086208526127785E-2</c:v>
                </c:pt>
                <c:pt idx="41">
                  <c:v>8.5327160931511187E-2</c:v>
                </c:pt>
                <c:pt idx="42">
                  <c:v>1.5344110258153529E-2</c:v>
                </c:pt>
                <c:pt idx="43">
                  <c:v>1.006771068256733E-2</c:v>
                </c:pt>
                <c:pt idx="44">
                  <c:v>1.0044855088462671E-2</c:v>
                </c:pt>
                <c:pt idx="45">
                  <c:v>2.971668001984612E-2</c:v>
                </c:pt>
                <c:pt idx="46">
                  <c:v>5.4669258983028303E-2</c:v>
                </c:pt>
                <c:pt idx="47">
                  <c:v>4.389415953678328E-2</c:v>
                </c:pt>
                <c:pt idx="48">
                  <c:v>7.8154626181583614E-2</c:v>
                </c:pt>
                <c:pt idx="49">
                  <c:v>-4.9487666858274243E-2</c:v>
                </c:pt>
                <c:pt idx="50">
                  <c:v>-2.5082527876901371E-2</c:v>
                </c:pt>
                <c:pt idx="51">
                  <c:v>0.1363262372715075</c:v>
                </c:pt>
                <c:pt idx="52">
                  <c:v>2.2443073126972461E-2</c:v>
                </c:pt>
                <c:pt idx="53">
                  <c:v>0.1135522796752244</c:v>
                </c:pt>
                <c:pt idx="54">
                  <c:v>7.2705925330156405E-3</c:v>
                </c:pt>
                <c:pt idx="55">
                  <c:v>9.9993022020160097E-2</c:v>
                </c:pt>
                <c:pt idx="56">
                  <c:v>-6.5242296633861399E-2</c:v>
                </c:pt>
                <c:pt idx="57">
                  <c:v>-3.7470063392828004E-2</c:v>
                </c:pt>
                <c:pt idx="58">
                  <c:v>5.7192487994116567E-2</c:v>
                </c:pt>
                <c:pt idx="59">
                  <c:v>4.162608767315689E-2</c:v>
                </c:pt>
                <c:pt idx="60">
                  <c:v>4.2891828072384008E-2</c:v>
                </c:pt>
                <c:pt idx="61">
                  <c:v>1.810567627037019E-3</c:v>
                </c:pt>
                <c:pt idx="62">
                  <c:v>1.692485841881064E-2</c:v>
                </c:pt>
                <c:pt idx="63">
                  <c:v>6.9601926488939592E-2</c:v>
                </c:pt>
                <c:pt idx="64">
                  <c:v>-9.9136646779348636E-3</c:v>
                </c:pt>
                <c:pt idx="65">
                  <c:v>8.7494353174218276E-2</c:v>
                </c:pt>
                <c:pt idx="66">
                  <c:v>5.1716437656434078E-2</c:v>
                </c:pt>
                <c:pt idx="67">
                  <c:v>5.9562529206817372E-2</c:v>
                </c:pt>
                <c:pt idx="68">
                  <c:v>-6.4331139627096579E-2</c:v>
                </c:pt>
                <c:pt idx="69">
                  <c:v>0.1762913193837907</c:v>
                </c:pt>
                <c:pt idx="70">
                  <c:v>-3.1060542176642998E-3</c:v>
                </c:pt>
                <c:pt idx="71">
                  <c:v>1.909397729914785E-2</c:v>
                </c:pt>
                <c:pt idx="72">
                  <c:v>-7.5344971396742455E-2</c:v>
                </c:pt>
                <c:pt idx="73">
                  <c:v>-3.9198658426416011E-2</c:v>
                </c:pt>
                <c:pt idx="74">
                  <c:v>3.3995359609132247E-2</c:v>
                </c:pt>
                <c:pt idx="75">
                  <c:v>-9.9867217252404994E-2</c:v>
                </c:pt>
                <c:pt idx="76">
                  <c:v>-2.0658654801233221E-2</c:v>
                </c:pt>
                <c:pt idx="77">
                  <c:v>-5.3720406052589723E-2</c:v>
                </c:pt>
                <c:pt idx="78">
                  <c:v>9.2296736350573477E-2</c:v>
                </c:pt>
                <c:pt idx="79">
                  <c:v>-7.0539997291447651E-2</c:v>
                </c:pt>
                <c:pt idx="80">
                  <c:v>-0.1092762591207543</c:v>
                </c:pt>
                <c:pt idx="81">
                  <c:v>-5.6059405927242657E-3</c:v>
                </c:pt>
                <c:pt idx="82">
                  <c:v>9.6225370742779051E-2</c:v>
                </c:pt>
                <c:pt idx="83">
                  <c:v>-6.0696505971557985E-2</c:v>
                </c:pt>
                <c:pt idx="84">
                  <c:v>2.9816597985137309E-2</c:v>
                </c:pt>
                <c:pt idx="85">
                  <c:v>3.0970086499769321E-3</c:v>
                </c:pt>
                <c:pt idx="86">
                  <c:v>0.15517672857358572</c:v>
                </c:pt>
                <c:pt idx="87">
                  <c:v>6.2264776074376915E-2</c:v>
                </c:pt>
                <c:pt idx="88">
                  <c:v>6.5169220163869654E-2</c:v>
                </c:pt>
                <c:pt idx="89">
                  <c:v>3.5265602428521614E-2</c:v>
                </c:pt>
                <c:pt idx="90">
                  <c:v>-1.8066576761671831E-2</c:v>
                </c:pt>
                <c:pt idx="91">
                  <c:v>-2.8791483699348419E-2</c:v>
                </c:pt>
                <c:pt idx="92">
                  <c:v>-3.8903117690164551E-2</c:v>
                </c:pt>
                <c:pt idx="93">
                  <c:v>6.6115551273412329E-2</c:v>
                </c:pt>
                <c:pt idx="94">
                  <c:v>0.11627061741352369</c:v>
                </c:pt>
                <c:pt idx="95">
                  <c:v>-9.8599904639436204E-3</c:v>
                </c:pt>
                <c:pt idx="96">
                  <c:v>5.2581067616886454E-2</c:v>
                </c:pt>
                <c:pt idx="97">
                  <c:v>3.6194610002218998E-2</c:v>
                </c:pt>
                <c:pt idx="98">
                  <c:v>1.4697010271885269E-2</c:v>
                </c:pt>
                <c:pt idx="99">
                  <c:v>-7.9310073494498437E-2</c:v>
                </c:pt>
                <c:pt idx="100">
                  <c:v>6.1867644452551843E-2</c:v>
                </c:pt>
                <c:pt idx="101">
                  <c:v>7.449264385757548E-2</c:v>
                </c:pt>
                <c:pt idx="102">
                  <c:v>-6.8489274672236478E-2</c:v>
                </c:pt>
                <c:pt idx="103">
                  <c:v>-7.6922153501599311E-3</c:v>
                </c:pt>
                <c:pt idx="104">
                  <c:v>2.9407409884507411E-2</c:v>
                </c:pt>
                <c:pt idx="105">
                  <c:v>-5.9558845402555828E-2</c:v>
                </c:pt>
                <c:pt idx="106">
                  <c:v>3.8106465244236665E-2</c:v>
                </c:pt>
                <c:pt idx="107">
                  <c:v>-6.3361406306220083E-3</c:v>
                </c:pt>
                <c:pt idx="108">
                  <c:v>-1.8978724155659779E-2</c:v>
                </c:pt>
                <c:pt idx="109">
                  <c:v>-4.6836001228179235E-2</c:v>
                </c:pt>
                <c:pt idx="110">
                  <c:v>-5.5913287706883238E-2</c:v>
                </c:pt>
                <c:pt idx="111">
                  <c:v>4.9431580014458514E-2</c:v>
                </c:pt>
                <c:pt idx="112">
                  <c:v>0.16090164728955081</c:v>
                </c:pt>
                <c:pt idx="113">
                  <c:v>7.9064160937664843E-2</c:v>
                </c:pt>
                <c:pt idx="114">
                  <c:v>6.9155904679754812E-2</c:v>
                </c:pt>
                <c:pt idx="115">
                  <c:v>-5.405309016946433E-2</c:v>
                </c:pt>
                <c:pt idx="116">
                  <c:v>2.060314602759691E-2</c:v>
                </c:pt>
                <c:pt idx="117">
                  <c:v>-3.9703837710099634E-3</c:v>
                </c:pt>
                <c:pt idx="118">
                  <c:v>-5.282514399314641E-2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F09-4906-8FB6-437FA267622E}"/>
            </c:ext>
          </c:extLst>
        </c:ser>
        <c:ser>
          <c:idx val="1"/>
          <c:order val="1"/>
          <c:tx>
            <c:v>Predicted MSFT -RF</c:v>
          </c:tx>
          <c:spPr>
            <a:ln w="28575">
              <a:noFill/>
            </a:ln>
          </c:spPr>
          <c:xVal>
            <c:numRef>
              <c:f>Analysis!$E$2:$E$120</c:f>
              <c:numCache>
                <c:formatCode>General</c:formatCode>
                <c:ptCount val="119"/>
                <c:pt idx="0">
                  <c:v>-5.74E-2</c:v>
                </c:pt>
                <c:pt idx="1">
                  <c:v>-5.9999999999999995E-4</c:v>
                </c:pt>
                <c:pt idx="2">
                  <c:v>6.9500000000000006E-2</c:v>
                </c:pt>
                <c:pt idx="3">
                  <c:v>9.1999999999999998E-3</c:v>
                </c:pt>
                <c:pt idx="4">
                  <c:v>1.78E-2</c:v>
                </c:pt>
                <c:pt idx="5">
                  <c:v>-2.9999999999999997E-4</c:v>
                </c:pt>
                <c:pt idx="6">
                  <c:v>3.9399999999999998E-2</c:v>
                </c:pt>
                <c:pt idx="7">
                  <c:v>4.8999999999999998E-3</c:v>
                </c:pt>
                <c:pt idx="8">
                  <c:v>2.7000000000000001E-3</c:v>
                </c:pt>
                <c:pt idx="9">
                  <c:v>-2.01E-2</c:v>
                </c:pt>
                <c:pt idx="10">
                  <c:v>4.8599999999999997E-2</c:v>
                </c:pt>
                <c:pt idx="11">
                  <c:v>1.8100000000000002E-2</c:v>
                </c:pt>
                <c:pt idx="12">
                  <c:v>1.9400000000000001E-2</c:v>
                </c:pt>
                <c:pt idx="13">
                  <c:v>3.5499999999999997E-2</c:v>
                </c:pt>
                <c:pt idx="14">
                  <c:v>1.6999999999999999E-3</c:v>
                </c:pt>
                <c:pt idx="15">
                  <c:v>1.0800000000000001E-2</c:v>
                </c:pt>
                <c:pt idx="16">
                  <c:v>1.0699999999999999E-2</c:v>
                </c:pt>
                <c:pt idx="17">
                  <c:v>7.9000000000000008E-3</c:v>
                </c:pt>
                <c:pt idx="18">
                  <c:v>1.8800000000000001E-2</c:v>
                </c:pt>
                <c:pt idx="19">
                  <c:v>1.8E-3</c:v>
                </c:pt>
                <c:pt idx="20">
                  <c:v>2.4899999999999999E-2</c:v>
                </c:pt>
                <c:pt idx="21">
                  <c:v>2.2599999999999999E-2</c:v>
                </c:pt>
                <c:pt idx="22">
                  <c:v>3.1199999999999999E-2</c:v>
                </c:pt>
                <c:pt idx="23">
                  <c:v>1.06E-2</c:v>
                </c:pt>
                <c:pt idx="24">
                  <c:v>5.5800000000000002E-2</c:v>
                </c:pt>
                <c:pt idx="25">
                  <c:v>-3.6400000000000002E-2</c:v>
                </c:pt>
                <c:pt idx="26">
                  <c:v>-2.35E-2</c:v>
                </c:pt>
                <c:pt idx="27">
                  <c:v>2.7000000000000001E-3</c:v>
                </c:pt>
                <c:pt idx="28">
                  <c:v>2.6599999999999999E-2</c:v>
                </c:pt>
                <c:pt idx="29">
                  <c:v>4.8999999999999998E-3</c:v>
                </c:pt>
                <c:pt idx="30">
                  <c:v>3.2000000000000001E-2</c:v>
                </c:pt>
                <c:pt idx="31">
                  <c:v>3.4500000000000003E-2</c:v>
                </c:pt>
                <c:pt idx="32">
                  <c:v>5.9999999999999995E-4</c:v>
                </c:pt>
                <c:pt idx="33">
                  <c:v>-7.6499999999999999E-2</c:v>
                </c:pt>
                <c:pt idx="34">
                  <c:v>1.7100000000000001E-2</c:v>
                </c:pt>
                <c:pt idx="35">
                  <c:v>-9.5500000000000002E-2</c:v>
                </c:pt>
                <c:pt idx="36">
                  <c:v>8.3699999999999997E-2</c:v>
                </c:pt>
                <c:pt idx="37">
                  <c:v>3.4200000000000001E-2</c:v>
                </c:pt>
                <c:pt idx="38">
                  <c:v>1.0999999999999999E-2</c:v>
                </c:pt>
                <c:pt idx="39">
                  <c:v>3.9699999999999999E-2</c:v>
                </c:pt>
                <c:pt idx="40">
                  <c:v>-6.9199999999999998E-2</c:v>
                </c:pt>
                <c:pt idx="41">
                  <c:v>6.9199999999999998E-2</c:v>
                </c:pt>
                <c:pt idx="42">
                  <c:v>1.23E-2</c:v>
                </c:pt>
                <c:pt idx="43">
                  <c:v>-2.5499999999999998E-2</c:v>
                </c:pt>
                <c:pt idx="44">
                  <c:v>1.41E-2</c:v>
                </c:pt>
                <c:pt idx="45">
                  <c:v>2.07E-2</c:v>
                </c:pt>
                <c:pt idx="46">
                  <c:v>3.8699999999999998E-2</c:v>
                </c:pt>
                <c:pt idx="47">
                  <c:v>2.7699999999999999E-2</c:v>
                </c:pt>
                <c:pt idx="48">
                  <c:v>-1.1000000000000001E-3</c:v>
                </c:pt>
                <c:pt idx="49">
                  <c:v>-8.1500000000000003E-2</c:v>
                </c:pt>
                <c:pt idx="50">
                  <c:v>-0.13370000000000001</c:v>
                </c:pt>
                <c:pt idx="51">
                  <c:v>0.13600000000000001</c:v>
                </c:pt>
                <c:pt idx="52">
                  <c:v>5.57E-2</c:v>
                </c:pt>
                <c:pt idx="53">
                  <c:v>2.4500000000000001E-2</c:v>
                </c:pt>
                <c:pt idx="54">
                  <c:v>5.8299999999999998E-2</c:v>
                </c:pt>
                <c:pt idx="55">
                  <c:v>7.6200000000000004E-2</c:v>
                </c:pt>
                <c:pt idx="56">
                  <c:v>-3.6400000000000002E-2</c:v>
                </c:pt>
                <c:pt idx="57">
                  <c:v>-2.0799999999999999E-2</c:v>
                </c:pt>
                <c:pt idx="58">
                  <c:v>0.1245</c:v>
                </c:pt>
                <c:pt idx="59">
                  <c:v>4.6300000000000001E-2</c:v>
                </c:pt>
                <c:pt idx="60">
                  <c:v>-7.000000000000001E-4</c:v>
                </c:pt>
                <c:pt idx="61">
                  <c:v>2.81E-2</c:v>
                </c:pt>
                <c:pt idx="62">
                  <c:v>3.1600000000000003E-2</c:v>
                </c:pt>
                <c:pt idx="63">
                  <c:v>4.9500000000000002E-2</c:v>
                </c:pt>
                <c:pt idx="64">
                  <c:v>3.0000000000000001E-3</c:v>
                </c:pt>
                <c:pt idx="65">
                  <c:v>2.7400000000000001E-2</c:v>
                </c:pt>
                <c:pt idx="66">
                  <c:v>1.34E-2</c:v>
                </c:pt>
                <c:pt idx="67">
                  <c:v>2.9399999999999999E-2</c:v>
                </c:pt>
                <c:pt idx="68">
                  <c:v>-4.3999999999999997E-2</c:v>
                </c:pt>
                <c:pt idx="69">
                  <c:v>6.6299999999999998E-2</c:v>
                </c:pt>
                <c:pt idx="70">
                  <c:v>-1.5800000000000002E-2</c:v>
                </c:pt>
                <c:pt idx="71">
                  <c:v>3.2300000000000002E-2</c:v>
                </c:pt>
                <c:pt idx="72">
                  <c:v>-6.1600000000000002E-2</c:v>
                </c:pt>
                <c:pt idx="73">
                  <c:v>-2.2800000000000001E-2</c:v>
                </c:pt>
                <c:pt idx="74">
                  <c:v>3.0800000000000001E-2</c:v>
                </c:pt>
                <c:pt idx="75">
                  <c:v>-9.4100000000000003E-2</c:v>
                </c:pt>
                <c:pt idx="76">
                  <c:v>-3.3999999999999998E-3</c:v>
                </c:pt>
                <c:pt idx="77">
                  <c:v>-8.4000000000000005E-2</c:v>
                </c:pt>
                <c:pt idx="78">
                  <c:v>9.5700000000000007E-2</c:v>
                </c:pt>
                <c:pt idx="79">
                  <c:v>-3.7699999999999997E-2</c:v>
                </c:pt>
                <c:pt idx="80">
                  <c:v>-9.3399999999999997E-2</c:v>
                </c:pt>
                <c:pt idx="81">
                  <c:v>7.85E-2</c:v>
                </c:pt>
                <c:pt idx="82">
                  <c:v>4.6500000000000007E-2</c:v>
                </c:pt>
                <c:pt idx="83">
                  <c:v>-6.3799999999999996E-2</c:v>
                </c:pt>
                <c:pt idx="84">
                  <c:v>6.6100000000000006E-2</c:v>
                </c:pt>
                <c:pt idx="85">
                  <c:v>-2.5700000000000001E-2</c:v>
                </c:pt>
                <c:pt idx="86">
                  <c:v>2.4799999999999999E-2</c:v>
                </c:pt>
                <c:pt idx="87">
                  <c:v>6.1999999999999998E-3</c:v>
                </c:pt>
                <c:pt idx="88">
                  <c:v>3.3999999999999998E-3</c:v>
                </c:pt>
                <c:pt idx="89">
                  <c:v>6.4600000000000005E-2</c:v>
                </c:pt>
                <c:pt idx="90">
                  <c:v>3.2099999999999997E-2</c:v>
                </c:pt>
                <c:pt idx="91">
                  <c:v>-2.3599999999999999E-2</c:v>
                </c:pt>
                <c:pt idx="92">
                  <c:v>-5.2300000000000013E-2</c:v>
                </c:pt>
                <c:pt idx="93">
                  <c:v>-3.15E-2</c:v>
                </c:pt>
                <c:pt idx="94">
                  <c:v>8.8800000000000004E-2</c:v>
                </c:pt>
                <c:pt idx="95">
                  <c:v>4.8499999999999988E-2</c:v>
                </c:pt>
                <c:pt idx="96">
                  <c:v>7.3000000000000001E-3</c:v>
                </c:pt>
                <c:pt idx="97">
                  <c:v>5.0700000000000002E-2</c:v>
                </c:pt>
                <c:pt idx="98">
                  <c:v>2.8400000000000002E-2</c:v>
                </c:pt>
                <c:pt idx="99">
                  <c:v>-4.6500000000000007E-2</c:v>
                </c:pt>
                <c:pt idx="100">
                  <c:v>4.3299999999999998E-2</c:v>
                </c:pt>
                <c:pt idx="101">
                  <c:v>2.8000000000000001E-2</c:v>
                </c:pt>
                <c:pt idx="102">
                  <c:v>1.2200000000000001E-2</c:v>
                </c:pt>
                <c:pt idx="103">
                  <c:v>1.6E-2</c:v>
                </c:pt>
                <c:pt idx="104">
                  <c:v>1.72E-2</c:v>
                </c:pt>
                <c:pt idx="105">
                  <c:v>-0.01</c:v>
                </c:pt>
                <c:pt idx="106">
                  <c:v>6.4899999999999999E-2</c:v>
                </c:pt>
                <c:pt idx="107">
                  <c:v>-3.1699999999999999E-2</c:v>
                </c:pt>
                <c:pt idx="108">
                  <c:v>2.8000000000000001E-2</c:v>
                </c:pt>
                <c:pt idx="109">
                  <c:v>-2.4400000000000002E-2</c:v>
                </c:pt>
                <c:pt idx="110">
                  <c:v>-6.3899999999999998E-2</c:v>
                </c:pt>
                <c:pt idx="111">
                  <c:v>-8.3999999999999995E-3</c:v>
                </c:pt>
                <c:pt idx="112">
                  <c:v>6.0599999999999987E-2</c:v>
                </c:pt>
                <c:pt idx="113">
                  <c:v>4.8599999999999997E-2</c:v>
                </c:pt>
                <c:pt idx="114">
                  <c:v>1.9800000000000002E-2</c:v>
                </c:pt>
                <c:pt idx="115">
                  <c:v>1.84E-2</c:v>
                </c:pt>
                <c:pt idx="116">
                  <c:v>3.39E-2</c:v>
                </c:pt>
                <c:pt idx="117">
                  <c:v>1.9599999999999999E-2</c:v>
                </c:pt>
                <c:pt idx="118">
                  <c:v>-1.2999999999999999E-3</c:v>
                </c:pt>
              </c:numCache>
            </c:numRef>
          </c:xVal>
          <c:yVal>
            <c:numRef>
              <c:f>Regression!$B$25:$B$143</c:f>
              <c:numCache>
                <c:formatCode>General</c:formatCode>
                <c:ptCount val="119"/>
                <c:pt idx="0">
                  <c:v>-4.0694296090055163E-2</c:v>
                </c:pt>
                <c:pt idx="1">
                  <c:v>9.4345761836035855E-3</c:v>
                </c:pt>
                <c:pt idx="2">
                  <c:v>7.1301371014298634E-2</c:v>
                </c:pt>
                <c:pt idx="3">
                  <c:v>1.8083571751946116E-2</c:v>
                </c:pt>
                <c:pt idx="4">
                  <c:v>2.5673506638450787E-2</c:v>
                </c:pt>
                <c:pt idx="5">
                  <c:v>9.6993413540630517E-3</c:v>
                </c:pt>
                <c:pt idx="6">
                  <c:v>4.4736598911532283E-2</c:v>
                </c:pt>
                <c:pt idx="7">
                  <c:v>1.4288604308693782E-2</c:v>
                </c:pt>
                <c:pt idx="8">
                  <c:v>1.2346993058657704E-2</c:v>
                </c:pt>
                <c:pt idx="9">
                  <c:v>-7.7751598962616554E-3</c:v>
                </c:pt>
                <c:pt idx="10">
                  <c:v>5.2856064138955883E-2</c:v>
                </c:pt>
                <c:pt idx="11">
                  <c:v>2.5938271808910254E-2</c:v>
                </c:pt>
                <c:pt idx="12">
                  <c:v>2.7085587547567933E-2</c:v>
                </c:pt>
                <c:pt idx="13">
                  <c:v>4.129465169555923E-2</c:v>
                </c:pt>
                <c:pt idx="14">
                  <c:v>1.1464442490459486E-2</c:v>
                </c:pt>
                <c:pt idx="15">
                  <c:v>1.9495652661063265E-2</c:v>
                </c:pt>
                <c:pt idx="16">
                  <c:v>1.940739760424344E-2</c:v>
                </c:pt>
                <c:pt idx="17">
                  <c:v>1.6936256013288433E-2</c:v>
                </c:pt>
                <c:pt idx="18">
                  <c:v>2.6556057206649004E-2</c:v>
                </c:pt>
                <c:pt idx="19">
                  <c:v>1.1552697547279308E-2</c:v>
                </c:pt>
                <c:pt idx="20">
                  <c:v>3.1939615672658128E-2</c:v>
                </c:pt>
                <c:pt idx="21">
                  <c:v>2.9909749365802228E-2</c:v>
                </c:pt>
                <c:pt idx="22">
                  <c:v>3.7499684252306903E-2</c:v>
                </c:pt>
                <c:pt idx="23">
                  <c:v>1.9319142547423621E-2</c:v>
                </c:pt>
                <c:pt idx="24">
                  <c:v>5.9210428229983049E-2</c:v>
                </c:pt>
                <c:pt idx="25">
                  <c:v>-2.2160734157892603E-2</c:v>
                </c:pt>
                <c:pt idx="26">
                  <c:v>-1.0775831828135594E-2</c:v>
                </c:pt>
                <c:pt idx="27">
                  <c:v>1.2346993058657704E-2</c:v>
                </c:pt>
                <c:pt idx="28">
                  <c:v>3.3439951638595103E-2</c:v>
                </c:pt>
                <c:pt idx="29">
                  <c:v>1.4288604308693782E-2</c:v>
                </c:pt>
                <c:pt idx="30">
                  <c:v>3.8205724706865479E-2</c:v>
                </c:pt>
                <c:pt idx="31">
                  <c:v>4.0412101127361016E-2</c:v>
                </c:pt>
                <c:pt idx="32">
                  <c:v>1.0493636865441447E-2</c:v>
                </c:pt>
                <c:pt idx="33">
                  <c:v>-5.755101194264111E-2</c:v>
                </c:pt>
                <c:pt idx="34">
                  <c:v>2.5055721240712037E-2</c:v>
                </c:pt>
                <c:pt idx="35">
                  <c:v>-7.431947273840725E-2</c:v>
                </c:pt>
                <c:pt idx="36">
                  <c:v>8.3833589082713322E-2</c:v>
                </c:pt>
                <c:pt idx="37">
                  <c:v>4.014733595690155E-2</c:v>
                </c:pt>
                <c:pt idx="38">
                  <c:v>1.9672162774702906E-2</c:v>
                </c:pt>
                <c:pt idx="39">
                  <c:v>4.5001364081991749E-2</c:v>
                </c:pt>
                <c:pt idx="40">
                  <c:v>-5.1108392794794129E-2</c:v>
                </c:pt>
                <c:pt idx="41">
                  <c:v>7.1036605843839168E-2</c:v>
                </c:pt>
                <c:pt idx="42">
                  <c:v>2.0819478513360593E-2</c:v>
                </c:pt>
                <c:pt idx="43">
                  <c:v>-1.2540932964532028E-2</c:v>
                </c:pt>
                <c:pt idx="44">
                  <c:v>2.2408069536117382E-2</c:v>
                </c:pt>
                <c:pt idx="45">
                  <c:v>2.8232903286225616E-2</c:v>
                </c:pt>
                <c:pt idx="46">
                  <c:v>4.4118813513793528E-2</c:v>
                </c:pt>
                <c:pt idx="47">
                  <c:v>3.4410757263613138E-2</c:v>
                </c:pt>
                <c:pt idx="48">
                  <c:v>8.9933008995044771E-3</c:v>
                </c:pt>
                <c:pt idx="49">
                  <c:v>-6.1963764783632212E-2</c:v>
                </c:pt>
                <c:pt idx="50">
                  <c:v>-0.10803290444357916</c:v>
                </c:pt>
                <c:pt idx="51">
                  <c:v>0.1299909837994801</c:v>
                </c:pt>
                <c:pt idx="52">
                  <c:v>5.9122173173163227E-2</c:v>
                </c:pt>
                <c:pt idx="53">
                  <c:v>3.158659544537884E-2</c:v>
                </c:pt>
                <c:pt idx="54">
                  <c:v>6.1416804650478593E-2</c:v>
                </c:pt>
                <c:pt idx="55">
                  <c:v>7.7214459821226683E-2</c:v>
                </c:pt>
                <c:pt idx="56">
                  <c:v>-2.2160734157892603E-2</c:v>
                </c:pt>
                <c:pt idx="57">
                  <c:v>-8.3929452940004062E-3</c:v>
                </c:pt>
                <c:pt idx="58">
                  <c:v>0.11984165226520058</c:v>
                </c:pt>
                <c:pt idx="59">
                  <c:v>5.0826197832099983E-2</c:v>
                </c:pt>
                <c:pt idx="60">
                  <c:v>9.3463211267837635E-3</c:v>
                </c:pt>
                <c:pt idx="61">
                  <c:v>3.4763777490892427E-2</c:v>
                </c:pt>
                <c:pt idx="62">
                  <c:v>3.7852704479586191E-2</c:v>
                </c:pt>
                <c:pt idx="63">
                  <c:v>5.3650359650334281E-2</c:v>
                </c:pt>
                <c:pt idx="64">
                  <c:v>1.2611758229117169E-2</c:v>
                </c:pt>
                <c:pt idx="65">
                  <c:v>3.4145992093153679E-2</c:v>
                </c:pt>
                <c:pt idx="66">
                  <c:v>2.1790284138378628E-2</c:v>
                </c:pt>
                <c:pt idx="67">
                  <c:v>3.5911093229550106E-2</c:v>
                </c:pt>
                <c:pt idx="68">
                  <c:v>-2.8868118476199051E-2</c:v>
                </c:pt>
                <c:pt idx="69">
                  <c:v>6.8477209196064329E-2</c:v>
                </c:pt>
                <c:pt idx="70">
                  <c:v>-3.9801924530093197E-3</c:v>
                </c:pt>
                <c:pt idx="71">
                  <c:v>3.8470489877324945E-2</c:v>
                </c:pt>
                <c:pt idx="72">
                  <c:v>-4.4401008476487681E-2</c:v>
                </c:pt>
                <c:pt idx="73">
                  <c:v>-1.0158046430396844E-2</c:v>
                </c:pt>
                <c:pt idx="74">
                  <c:v>3.7146664025027615E-2</c:v>
                </c:pt>
                <c:pt idx="75">
                  <c:v>-7.3083901942929741E-2</c:v>
                </c:pt>
                <c:pt idx="76">
                  <c:v>6.963434592648577E-3</c:v>
                </c:pt>
                <c:pt idx="77">
                  <c:v>-6.4170141204127756E-2</c:v>
                </c:pt>
                <c:pt idx="78">
                  <c:v>9.442419590109194E-2</c:v>
                </c:pt>
                <c:pt idx="79">
                  <c:v>-2.3308049896550276E-2</c:v>
                </c:pt>
                <c:pt idx="80">
                  <c:v>-7.2466116545191001E-2</c:v>
                </c:pt>
                <c:pt idx="81">
                  <c:v>7.9244326128082576E-2</c:v>
                </c:pt>
                <c:pt idx="82">
                  <c:v>5.1002707945739634E-2</c:v>
                </c:pt>
                <c:pt idx="83">
                  <c:v>-4.6342619726523752E-2</c:v>
                </c:pt>
                <c:pt idx="84">
                  <c:v>6.8300699082424698E-2</c:v>
                </c:pt>
                <c:pt idx="85">
                  <c:v>-1.2717443078171672E-2</c:v>
                </c:pt>
                <c:pt idx="86">
                  <c:v>3.1851360615838306E-2</c:v>
                </c:pt>
                <c:pt idx="87">
                  <c:v>1.5435920047351464E-2</c:v>
                </c:pt>
                <c:pt idx="88">
                  <c:v>1.2964778456396455E-2</c:v>
                </c:pt>
                <c:pt idx="89">
                  <c:v>6.6976873230127368E-2</c:v>
                </c:pt>
                <c:pt idx="90">
                  <c:v>3.8293979763685287E-2</c:v>
                </c:pt>
                <c:pt idx="91">
                  <c:v>-1.0864086884955413E-2</c:v>
                </c:pt>
                <c:pt idx="92">
                  <c:v>-3.6193288192244266E-2</c:v>
                </c:pt>
                <c:pt idx="93">
                  <c:v>-1.7836236373721333E-2</c:v>
                </c:pt>
                <c:pt idx="94">
                  <c:v>8.8334596980524233E-2</c:v>
                </c:pt>
                <c:pt idx="95">
                  <c:v>5.2767809082136047E-2</c:v>
                </c:pt>
                <c:pt idx="96">
                  <c:v>1.6406725672369504E-2</c:v>
                </c:pt>
                <c:pt idx="97">
                  <c:v>5.4709420332172139E-2</c:v>
                </c:pt>
                <c:pt idx="98">
                  <c:v>3.5028542661351893E-2</c:v>
                </c:pt>
                <c:pt idx="99">
                  <c:v>-3.1074494896694602E-2</c:v>
                </c:pt>
                <c:pt idx="100">
                  <c:v>4.8178546127505328E-2</c:v>
                </c:pt>
                <c:pt idx="101">
                  <c:v>3.4675522434072605E-2</c:v>
                </c:pt>
                <c:pt idx="102">
                  <c:v>2.073122345654077E-2</c:v>
                </c:pt>
                <c:pt idx="103">
                  <c:v>2.4084915615693994E-2</c:v>
                </c:pt>
                <c:pt idx="104">
                  <c:v>2.5143976297531855E-2</c:v>
                </c:pt>
                <c:pt idx="105">
                  <c:v>1.1386008425403413E-3</c:v>
                </c:pt>
                <c:pt idx="106">
                  <c:v>6.7241638400586834E-2</c:v>
                </c:pt>
                <c:pt idx="107">
                  <c:v>-1.8012746487360974E-2</c:v>
                </c:pt>
                <c:pt idx="108">
                  <c:v>3.4675522434072605E-2</c:v>
                </c:pt>
                <c:pt idx="109">
                  <c:v>-1.1570127339513989E-2</c:v>
                </c:pt>
                <c:pt idx="110">
                  <c:v>-4.6430874783343574E-2</c:v>
                </c:pt>
                <c:pt idx="111">
                  <c:v>2.5506817516574905E-3</c:v>
                </c:pt>
                <c:pt idx="112">
                  <c:v>6.3446670957334472E-2</c:v>
                </c:pt>
                <c:pt idx="113">
                  <c:v>5.2856064138955883E-2</c:v>
                </c:pt>
                <c:pt idx="114">
                  <c:v>2.7438607774847221E-2</c:v>
                </c:pt>
                <c:pt idx="115">
                  <c:v>2.6203036979369716E-2</c:v>
                </c:pt>
                <c:pt idx="116">
                  <c:v>3.9882570786442084E-2</c:v>
                </c:pt>
                <c:pt idx="117">
                  <c:v>2.7262097661207577E-2</c:v>
                </c:pt>
                <c:pt idx="118">
                  <c:v>8.816790785864833E-3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F09-4906-8FB6-437FA2676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853072"/>
        <c:axId val="428856432"/>
      </c:scatterChart>
      <c:valAx>
        <c:axId val="428853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Mkt-RF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8856432"/>
        <c:crosses val="autoZero"/>
        <c:crossBetween val="midCat"/>
      </c:valAx>
      <c:valAx>
        <c:axId val="4288564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MSFT -RF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88530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255269</xdr:colOff>
      <xdr:row>0</xdr:row>
      <xdr:rowOff>179070</xdr:rowOff>
    </xdr:from>
    <xdr:to>
      <xdr:col>20</xdr:col>
      <xdr:colOff>511628</xdr:colOff>
      <xdr:row>19</xdr:row>
      <xdr:rowOff>168728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54E052-A465-12BD-B231-150615FD9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0"/>
  <sheetViews>
    <sheetView zoomScale="130" zoomScaleNormal="130" workbookViewId="0">
      <selection activeCell="I22" sqref="I22"/>
    </sheetView>
  </sheetViews>
  <sheetFormatPr defaultRowHeight="14.4" x14ac:dyDescent="0.55000000000000004"/>
  <cols>
    <col min="1" max="1" width="9.83984375" bestFit="1" customWidth="1"/>
    <col min="7" max="7" width="15.3671875" customWidth="1"/>
    <col min="9" max="9" width="11.89453125" customWidth="1"/>
  </cols>
  <sheetData>
    <row r="1" spans="1:10" x14ac:dyDescent="0.55000000000000004">
      <c r="A1" s="1" t="s">
        <v>0</v>
      </c>
      <c r="B1" s="1" t="s">
        <v>2</v>
      </c>
      <c r="C1" s="1" t="s">
        <v>122</v>
      </c>
      <c r="D1" s="2" t="s">
        <v>123</v>
      </c>
      <c r="E1" s="1" t="s">
        <v>1</v>
      </c>
    </row>
    <row r="2" spans="1:10" x14ac:dyDescent="0.55000000000000004">
      <c r="A2" s="1" t="s">
        <v>3</v>
      </c>
      <c r="B2">
        <v>1E-4</v>
      </c>
      <c r="C2">
        <v>-7.0294661614954679E-3</v>
      </c>
      <c r="D2">
        <f>C2 - B2</f>
        <v>-7.1294661614954681E-3</v>
      </c>
      <c r="E2">
        <v>-5.74E-2</v>
      </c>
      <c r="G2" t="s">
        <v>124</v>
      </c>
      <c r="H2" s="2" t="s">
        <v>123</v>
      </c>
      <c r="I2" s="1" t="s">
        <v>1</v>
      </c>
    </row>
    <row r="3" spans="1:10" x14ac:dyDescent="0.55000000000000004">
      <c r="A3" s="1" t="s">
        <v>4</v>
      </c>
      <c r="B3">
        <v>2.0000000000000001E-4</v>
      </c>
      <c r="C3">
        <v>-7.6420389581927206E-2</v>
      </c>
      <c r="D3">
        <f t="shared" ref="D3:D66" si="0">C3 - B3</f>
        <v>-7.6620389581927212E-2</v>
      </c>
      <c r="E3">
        <v>-5.9999999999999995E-4</v>
      </c>
      <c r="G3" t="s">
        <v>125</v>
      </c>
      <c r="H3">
        <f>AVERAGE(D2:D120)</f>
        <v>1.9589840830946604E-2</v>
      </c>
      <c r="I3">
        <f>AVERAGE(E2:E120)</f>
        <v>1.0906722689075631E-2</v>
      </c>
      <c r="J3" t="str">
        <f ca="1">_xlfn.FORMULATEXT(I3)</f>
        <v>=AVERAGE(E2:E120)</v>
      </c>
    </row>
    <row r="4" spans="1:10" x14ac:dyDescent="0.55000000000000004">
      <c r="A4" s="1" t="s">
        <v>5</v>
      </c>
      <c r="B4">
        <v>2.0000000000000001E-4</v>
      </c>
      <c r="C4">
        <v>9.3288829001289875E-2</v>
      </c>
      <c r="D4">
        <f t="shared" si="0"/>
        <v>9.3088829001289869E-2</v>
      </c>
      <c r="E4">
        <v>6.9500000000000006E-2</v>
      </c>
      <c r="G4" t="s">
        <v>126</v>
      </c>
      <c r="H4">
        <f>_xlfn.STDEV.S(D2:D120)</f>
        <v>5.8978647108401824E-2</v>
      </c>
      <c r="I4">
        <f>_xlfn.STDEV.S(E2:E120)</f>
        <v>4.5594539018623183E-2</v>
      </c>
      <c r="J4" t="str">
        <f ca="1">_xlfn.FORMULATEXT(I4)</f>
        <v>=STDEV.S(E2:E120)</v>
      </c>
    </row>
    <row r="5" spans="1:10" x14ac:dyDescent="0.55000000000000004">
      <c r="A5" s="1" t="s">
        <v>6</v>
      </c>
      <c r="B5">
        <v>1E-4</v>
      </c>
      <c r="C5">
        <v>-9.7048571030924236E-2</v>
      </c>
      <c r="D5">
        <f t="shared" si="0"/>
        <v>-9.7148571030924238E-2</v>
      </c>
      <c r="E5">
        <v>9.1999999999999998E-3</v>
      </c>
      <c r="G5" t="s">
        <v>127</v>
      </c>
      <c r="H5">
        <f>H3 / H4</f>
        <v>0.33215141057645464</v>
      </c>
      <c r="I5">
        <f>I3 / I4</f>
        <v>0.23921116264868381</v>
      </c>
      <c r="J5" t="str">
        <f ca="1">_xlfn.FORMULATEXT(I5)</f>
        <v>=I3 / I4</v>
      </c>
    </row>
    <row r="6" spans="1:10" x14ac:dyDescent="0.55000000000000004">
      <c r="A6" s="1" t="s">
        <v>7</v>
      </c>
      <c r="B6">
        <v>1E-4</v>
      </c>
      <c r="C6">
        <v>6.2762977253728147E-2</v>
      </c>
      <c r="D6">
        <f t="shared" si="0"/>
        <v>6.2662977253728144E-2</v>
      </c>
      <c r="E6">
        <v>1.78E-2</v>
      </c>
    </row>
    <row r="7" spans="1:10" x14ac:dyDescent="0.55000000000000004">
      <c r="A7" s="1" t="s">
        <v>8</v>
      </c>
      <c r="B7">
        <v>2.0000000000000001E-4</v>
      </c>
      <c r="C7">
        <v>-2.7774896579525029E-2</v>
      </c>
      <c r="D7">
        <f t="shared" si="0"/>
        <v>-2.7974896579525028E-2</v>
      </c>
      <c r="E7">
        <v>-2.9999999999999997E-4</v>
      </c>
      <c r="H7" s="2" t="s">
        <v>123</v>
      </c>
      <c r="I7" s="1" t="s">
        <v>1</v>
      </c>
    </row>
    <row r="8" spans="1:10" x14ac:dyDescent="0.55000000000000004">
      <c r="A8" s="1" t="s">
        <v>9</v>
      </c>
      <c r="B8">
        <v>2.0000000000000001E-4</v>
      </c>
      <c r="C8">
        <v>0.1076803394577575</v>
      </c>
      <c r="D8">
        <f t="shared" si="0"/>
        <v>0.10748033945775749</v>
      </c>
      <c r="E8">
        <v>3.9399999999999998E-2</v>
      </c>
      <c r="G8" t="s">
        <v>165</v>
      </c>
      <c r="H8">
        <f>INTERCEPT(D2:D120,E2:E120)</f>
        <v>9.9641065245225143E-3</v>
      </c>
      <c r="I8">
        <f>INTERCEPT(E2:E120,E2:E120)</f>
        <v>0</v>
      </c>
    </row>
    <row r="9" spans="1:10" x14ac:dyDescent="0.55000000000000004">
      <c r="A9" s="1" t="s">
        <v>10</v>
      </c>
      <c r="B9">
        <v>2.0000000000000001E-4</v>
      </c>
      <c r="C9">
        <v>1.376120935301617E-2</v>
      </c>
      <c r="D9">
        <f t="shared" si="0"/>
        <v>1.356120935301617E-2</v>
      </c>
      <c r="E9">
        <v>4.8999999999999998E-3</v>
      </c>
      <c r="G9" t="s">
        <v>166</v>
      </c>
      <c r="H9">
        <f>SLOPE(D2:D120,E2:E120)</f>
        <v>0.88255056819821764</v>
      </c>
      <c r="I9">
        <f>SLOPE(E2:E120,E2:E120)</f>
        <v>1</v>
      </c>
    </row>
    <row r="10" spans="1:10" x14ac:dyDescent="0.55000000000000004">
      <c r="A10" s="1" t="s">
        <v>11</v>
      </c>
      <c r="B10">
        <v>2.0000000000000001E-4</v>
      </c>
      <c r="C10">
        <v>8.68421111784623E-3</v>
      </c>
      <c r="D10">
        <f t="shared" si="0"/>
        <v>8.4842111178462295E-3</v>
      </c>
      <c r="E10">
        <v>2.7000000000000001E-3</v>
      </c>
      <c r="G10" t="s">
        <v>167</v>
      </c>
      <c r="H10">
        <f>RSQ(D2:D120,E2:E120)</f>
        <v>0.46549523925671138</v>
      </c>
      <c r="I10">
        <f>RSQ(E2:E120,E2:E120)</f>
        <v>1</v>
      </c>
    </row>
    <row r="11" spans="1:10" x14ac:dyDescent="0.55000000000000004">
      <c r="A11" s="1" t="s">
        <v>12</v>
      </c>
      <c r="B11">
        <v>2.0000000000000001E-4</v>
      </c>
      <c r="C11">
        <v>4.0277541725745707E-2</v>
      </c>
      <c r="D11">
        <f t="shared" si="0"/>
        <v>4.0077541725745708E-2</v>
      </c>
      <c r="E11">
        <v>-2.01E-2</v>
      </c>
    </row>
    <row r="12" spans="1:10" x14ac:dyDescent="0.55000000000000004">
      <c r="A12" s="1" t="s">
        <v>13</v>
      </c>
      <c r="B12">
        <v>1E-4</v>
      </c>
      <c r="C12">
        <v>5.6744958161767389E-3</v>
      </c>
      <c r="D12">
        <f t="shared" si="0"/>
        <v>5.5744958161767387E-3</v>
      </c>
      <c r="E12">
        <v>4.8599999999999997E-2</v>
      </c>
      <c r="H12" s="2" t="s">
        <v>123</v>
      </c>
      <c r="I12" s="1"/>
    </row>
    <row r="13" spans="1:10" x14ac:dyDescent="0.55000000000000004">
      <c r="A13" s="1" t="s">
        <v>14</v>
      </c>
      <c r="B13">
        <v>2.9999999999999997E-4</v>
      </c>
      <c r="C13">
        <v>3.8164401240453172E-2</v>
      </c>
      <c r="D13">
        <f t="shared" si="0"/>
        <v>3.786440124045317E-2</v>
      </c>
      <c r="E13">
        <v>1.8100000000000002E-2</v>
      </c>
      <c r="G13" t="s">
        <v>168</v>
      </c>
      <c r="H13">
        <f>H4^2</f>
        <v>3.4784808147373947E-3</v>
      </c>
      <c r="I13" t="str">
        <f ca="1">_xlfn.FORMULATEXT(H13)</f>
        <v>=H4^2</v>
      </c>
    </row>
    <row r="14" spans="1:10" x14ac:dyDescent="0.55000000000000004">
      <c r="A14" s="1" t="s">
        <v>15</v>
      </c>
      <c r="B14">
        <v>4.0000000000000002E-4</v>
      </c>
      <c r="C14">
        <v>4.0392747965702469E-2</v>
      </c>
      <c r="D14">
        <f t="shared" si="0"/>
        <v>3.9992747965702471E-2</v>
      </c>
      <c r="E14">
        <v>1.9400000000000001E-2</v>
      </c>
      <c r="G14" t="s">
        <v>169</v>
      </c>
      <c r="H14">
        <f>H9^2 * I4^2</f>
        <v>1.6192162591060638E-3</v>
      </c>
      <c r="I14" t="str">
        <f ca="1">_xlfn.FORMULATEXT(H14)</f>
        <v>=H9^2 * I4^2</v>
      </c>
      <c r="J14" t="s">
        <v>171</v>
      </c>
    </row>
    <row r="15" spans="1:10" x14ac:dyDescent="0.55000000000000004">
      <c r="A15" s="1" t="s">
        <v>16</v>
      </c>
      <c r="B15">
        <v>4.0000000000000002E-4</v>
      </c>
      <c r="C15">
        <v>-1.036367048744791E-2</v>
      </c>
      <c r="D15">
        <f t="shared" si="0"/>
        <v>-1.076367048744791E-2</v>
      </c>
      <c r="E15">
        <v>3.5499999999999997E-2</v>
      </c>
      <c r="G15" t="s">
        <v>170</v>
      </c>
      <c r="H15">
        <f>H13 - H14</f>
        <v>1.8592645556313309E-3</v>
      </c>
      <c r="I15" t="str">
        <f ca="1">_xlfn.FORMULATEXT(H15)</f>
        <v>=H13 - H14</v>
      </c>
      <c r="J15" t="s">
        <v>172</v>
      </c>
    </row>
    <row r="16" spans="1:10" x14ac:dyDescent="0.55000000000000004">
      <c r="A16" s="1" t="s">
        <v>17</v>
      </c>
      <c r="B16">
        <v>2.9999999999999997E-4</v>
      </c>
      <c r="C16">
        <v>3.5624959272523071E-2</v>
      </c>
      <c r="D16">
        <f t="shared" si="0"/>
        <v>3.532495927252307E-2</v>
      </c>
      <c r="E16">
        <v>1.6999999999999999E-3</v>
      </c>
    </row>
    <row r="17" spans="1:10" x14ac:dyDescent="0.55000000000000004">
      <c r="A17" s="1" t="s">
        <v>18</v>
      </c>
      <c r="B17">
        <v>5.0000000000000001E-4</v>
      </c>
      <c r="C17">
        <v>3.947733265395148E-2</v>
      </c>
      <c r="D17">
        <f t="shared" si="0"/>
        <v>3.897733265395148E-2</v>
      </c>
      <c r="E17">
        <v>1.0800000000000001E-2</v>
      </c>
      <c r="H17" s="2" t="s">
        <v>123</v>
      </c>
      <c r="I17" s="1" t="s">
        <v>1</v>
      </c>
      <c r="J17" s="8" t="s">
        <v>2</v>
      </c>
    </row>
    <row r="18" spans="1:10" x14ac:dyDescent="0.55000000000000004">
      <c r="A18" s="1" t="s">
        <v>19</v>
      </c>
      <c r="B18">
        <v>5.9999999999999995E-4</v>
      </c>
      <c r="C18">
        <v>2.0157816923483281E-2</v>
      </c>
      <c r="D18">
        <f t="shared" si="0"/>
        <v>1.9557816923483282E-2</v>
      </c>
      <c r="E18">
        <v>1.0699999999999999E-2</v>
      </c>
      <c r="G18" t="s">
        <v>173</v>
      </c>
      <c r="H18">
        <v>0.5</v>
      </c>
      <c r="I18">
        <v>0.4</v>
      </c>
      <c r="J18">
        <v>0.1</v>
      </c>
    </row>
    <row r="19" spans="1:10" x14ac:dyDescent="0.55000000000000004">
      <c r="A19" s="1" t="s">
        <v>20</v>
      </c>
      <c r="B19">
        <v>5.9999999999999995E-4</v>
      </c>
      <c r="C19">
        <v>-7.3723749153198348E-3</v>
      </c>
      <c r="D19">
        <f t="shared" si="0"/>
        <v>-7.9723749153198346E-3</v>
      </c>
      <c r="E19">
        <v>7.9000000000000008E-3</v>
      </c>
      <c r="G19" t="s">
        <v>174</v>
      </c>
      <c r="H19">
        <f>H9</f>
        <v>0.88255056819821764</v>
      </c>
      <c r="I19">
        <f>I9</f>
        <v>1</v>
      </c>
      <c r="J19">
        <v>0</v>
      </c>
    </row>
    <row r="20" spans="1:10" x14ac:dyDescent="0.55000000000000004">
      <c r="A20" s="1" t="s">
        <v>21</v>
      </c>
      <c r="B20">
        <v>7.000000000000001E-4</v>
      </c>
      <c r="C20">
        <v>5.4693358334581443E-2</v>
      </c>
      <c r="D20">
        <f t="shared" si="0"/>
        <v>5.3993358334581444E-2</v>
      </c>
      <c r="E20">
        <v>1.8800000000000001E-2</v>
      </c>
      <c r="G20" t="s">
        <v>175</v>
      </c>
      <c r="H20">
        <f>SUMPRODUCT(H18:J18,H19:J19)</f>
        <v>0.8412752840991089</v>
      </c>
      <c r="I20" t="str">
        <f ca="1">_xlfn.FORMULATEXT(H20)</f>
        <v>=SUMPRODUCT(H18:J18,H19:J19)</v>
      </c>
    </row>
    <row r="21" spans="1:10" x14ac:dyDescent="0.55000000000000004">
      <c r="A21" s="1" t="s">
        <v>22</v>
      </c>
      <c r="B21">
        <v>8.9999999999999998E-4</v>
      </c>
      <c r="C21">
        <v>2.8472860878267611E-2</v>
      </c>
      <c r="D21">
        <f t="shared" si="0"/>
        <v>2.7572860878267609E-2</v>
      </c>
      <c r="E21">
        <v>1.8E-3</v>
      </c>
    </row>
    <row r="22" spans="1:10" x14ac:dyDescent="0.55000000000000004">
      <c r="A22" s="1" t="s">
        <v>23</v>
      </c>
      <c r="B22">
        <v>8.9999999999999998E-4</v>
      </c>
      <c r="C22">
        <v>1.563256264822011E-3</v>
      </c>
      <c r="D22">
        <f t="shared" si="0"/>
        <v>6.6325626482201098E-4</v>
      </c>
      <c r="E22">
        <v>2.4899999999999999E-2</v>
      </c>
      <c r="G22" t="s">
        <v>176</v>
      </c>
      <c r="H22">
        <f>H9 * 2/3 + 1/3</f>
        <v>0.92170037879881184</v>
      </c>
      <c r="I22" t="str">
        <f ca="1">_xlfn.FORMULATEXT(H22)</f>
        <v>=H9 * 2/3 + 1/3</v>
      </c>
    </row>
    <row r="23" spans="1:10" x14ac:dyDescent="0.55000000000000004">
      <c r="A23" s="1" t="s">
        <v>24</v>
      </c>
      <c r="B23">
        <v>8.9999999999999998E-4</v>
      </c>
      <c r="C23">
        <v>0.11666019411376841</v>
      </c>
      <c r="D23">
        <f t="shared" si="0"/>
        <v>0.11576019411376841</v>
      </c>
      <c r="E23">
        <v>2.2599999999999999E-2</v>
      </c>
    </row>
    <row r="24" spans="1:10" x14ac:dyDescent="0.55000000000000004">
      <c r="A24" s="1" t="s">
        <v>25</v>
      </c>
      <c r="B24">
        <v>8.0000000000000004E-4</v>
      </c>
      <c r="C24">
        <v>1.190160349934777E-2</v>
      </c>
      <c r="D24">
        <f t="shared" si="0"/>
        <v>1.110160349934777E-2</v>
      </c>
      <c r="E24">
        <v>3.1199999999999999E-2</v>
      </c>
    </row>
    <row r="25" spans="1:10" x14ac:dyDescent="0.55000000000000004">
      <c r="A25" s="1" t="s">
        <v>26</v>
      </c>
      <c r="B25">
        <v>8.9999999999999998E-4</v>
      </c>
      <c r="C25">
        <v>2.138058750229321E-2</v>
      </c>
      <c r="D25">
        <f t="shared" si="0"/>
        <v>2.0480587502293209E-2</v>
      </c>
      <c r="E25">
        <v>1.06E-2</v>
      </c>
    </row>
    <row r="26" spans="1:10" x14ac:dyDescent="0.55000000000000004">
      <c r="A26" s="1" t="s">
        <v>27</v>
      </c>
      <c r="B26">
        <v>1.1000000000000001E-3</v>
      </c>
      <c r="C26">
        <v>0.11070845632399171</v>
      </c>
      <c r="D26">
        <f t="shared" si="0"/>
        <v>0.1096084563239917</v>
      </c>
      <c r="E26">
        <v>5.5800000000000002E-2</v>
      </c>
    </row>
    <row r="27" spans="1:10" x14ac:dyDescent="0.55000000000000004">
      <c r="A27" s="1" t="s">
        <v>28</v>
      </c>
      <c r="B27">
        <v>1.1000000000000001E-3</v>
      </c>
      <c r="C27">
        <v>-1.3051357116066861E-2</v>
      </c>
      <c r="D27">
        <f t="shared" si="0"/>
        <v>-1.4151357116066861E-2</v>
      </c>
      <c r="E27">
        <v>-3.6400000000000002E-2</v>
      </c>
    </row>
    <row r="28" spans="1:10" x14ac:dyDescent="0.55000000000000004">
      <c r="A28" s="1" t="s">
        <v>29</v>
      </c>
      <c r="B28">
        <v>1.1999999999999999E-3</v>
      </c>
      <c r="C28">
        <v>-2.208870861270951E-2</v>
      </c>
      <c r="D28">
        <f t="shared" si="0"/>
        <v>-2.328870861270951E-2</v>
      </c>
      <c r="E28">
        <v>-2.35E-2</v>
      </c>
    </row>
    <row r="29" spans="1:10" x14ac:dyDescent="0.55000000000000004">
      <c r="A29" s="1" t="s">
        <v>30</v>
      </c>
      <c r="B29">
        <v>1.4E-3</v>
      </c>
      <c r="C29">
        <v>2.4652173349318799E-2</v>
      </c>
      <c r="D29">
        <f t="shared" si="0"/>
        <v>2.3252173349318801E-2</v>
      </c>
      <c r="E29">
        <v>2.7000000000000001E-3</v>
      </c>
    </row>
    <row r="30" spans="1:10" x14ac:dyDescent="0.55000000000000004">
      <c r="A30" s="1" t="s">
        <v>31</v>
      </c>
      <c r="B30">
        <v>1.4E-3</v>
      </c>
      <c r="C30">
        <v>5.6886099052466221E-2</v>
      </c>
      <c r="D30">
        <f t="shared" si="0"/>
        <v>5.5486099052466223E-2</v>
      </c>
      <c r="E30">
        <v>2.6599999999999999E-2</v>
      </c>
    </row>
    <row r="31" spans="1:10" x14ac:dyDescent="0.55000000000000004">
      <c r="A31" s="1" t="s">
        <v>32</v>
      </c>
      <c r="B31">
        <v>1.4E-3</v>
      </c>
      <c r="C31">
        <v>1.99725516607141E-3</v>
      </c>
      <c r="D31">
        <f t="shared" si="0"/>
        <v>5.9725516607140997E-4</v>
      </c>
      <c r="E31">
        <v>4.8999999999999998E-3</v>
      </c>
    </row>
    <row r="32" spans="1:10" x14ac:dyDescent="0.55000000000000004">
      <c r="A32" s="1" t="s">
        <v>33</v>
      </c>
      <c r="B32">
        <v>1.6000000000000001E-3</v>
      </c>
      <c r="C32">
        <v>7.5753188966979357E-2</v>
      </c>
      <c r="D32">
        <f t="shared" si="0"/>
        <v>7.4153188966979353E-2</v>
      </c>
      <c r="E32">
        <v>3.2000000000000001E-2</v>
      </c>
    </row>
    <row r="33" spans="1:5" x14ac:dyDescent="0.55000000000000004">
      <c r="A33" s="1" t="s">
        <v>34</v>
      </c>
      <c r="B33">
        <v>1.6000000000000001E-3</v>
      </c>
      <c r="C33">
        <v>5.891788489073857E-2</v>
      </c>
      <c r="D33">
        <f t="shared" si="0"/>
        <v>5.7317884890738573E-2</v>
      </c>
      <c r="E33">
        <v>3.4500000000000003E-2</v>
      </c>
    </row>
    <row r="34" spans="1:5" x14ac:dyDescent="0.55000000000000004">
      <c r="A34" s="1" t="s">
        <v>35</v>
      </c>
      <c r="B34">
        <v>1.5E-3</v>
      </c>
      <c r="C34">
        <v>2.207891499890224E-2</v>
      </c>
      <c r="D34">
        <f t="shared" si="0"/>
        <v>2.0578914998902239E-2</v>
      </c>
      <c r="E34">
        <v>5.9999999999999995E-4</v>
      </c>
    </row>
    <row r="35" spans="1:5" x14ac:dyDescent="0.55000000000000004">
      <c r="A35" s="1" t="s">
        <v>36</v>
      </c>
      <c r="B35">
        <v>1.9E-3</v>
      </c>
      <c r="C35">
        <v>-6.6101449202554674E-2</v>
      </c>
      <c r="D35">
        <f t="shared" si="0"/>
        <v>-6.8001449202554673E-2</v>
      </c>
      <c r="E35">
        <v>-7.6499999999999999E-2</v>
      </c>
    </row>
    <row r="36" spans="1:5" x14ac:dyDescent="0.55000000000000004">
      <c r="A36" s="1" t="s">
        <v>37</v>
      </c>
      <c r="B36">
        <v>1.8E-3</v>
      </c>
      <c r="C36">
        <v>3.8198788717680898E-2</v>
      </c>
      <c r="D36">
        <f t="shared" si="0"/>
        <v>3.6398788717680895E-2</v>
      </c>
      <c r="E36">
        <v>1.7100000000000001E-2</v>
      </c>
    </row>
    <row r="37" spans="1:5" x14ac:dyDescent="0.55000000000000004">
      <c r="A37" s="1" t="s">
        <v>38</v>
      </c>
      <c r="B37">
        <v>1.9E-3</v>
      </c>
      <c r="C37">
        <v>-8.0090259768858307E-2</v>
      </c>
      <c r="D37">
        <f t="shared" si="0"/>
        <v>-8.1990259768858306E-2</v>
      </c>
      <c r="E37">
        <v>-9.5500000000000002E-2</v>
      </c>
    </row>
    <row r="38" spans="1:5" x14ac:dyDescent="0.55000000000000004">
      <c r="A38" s="1" t="s">
        <v>39</v>
      </c>
      <c r="B38">
        <v>2.0999999999999999E-3</v>
      </c>
      <c r="C38">
        <v>2.8157971220201361E-2</v>
      </c>
      <c r="D38">
        <f t="shared" si="0"/>
        <v>2.605797122020136E-2</v>
      </c>
      <c r="E38">
        <v>8.3699999999999997E-2</v>
      </c>
    </row>
    <row r="39" spans="1:5" x14ac:dyDescent="0.55000000000000004">
      <c r="A39" s="1" t="s">
        <v>40</v>
      </c>
      <c r="B39">
        <v>1.8E-3</v>
      </c>
      <c r="C39">
        <v>7.2776061784522339E-2</v>
      </c>
      <c r="D39">
        <f t="shared" si="0"/>
        <v>7.0976061784522343E-2</v>
      </c>
      <c r="E39">
        <v>3.4200000000000001E-2</v>
      </c>
    </row>
    <row r="40" spans="1:5" x14ac:dyDescent="0.55000000000000004">
      <c r="A40" s="1" t="s">
        <v>41</v>
      </c>
      <c r="B40">
        <v>1.9E-3</v>
      </c>
      <c r="C40">
        <v>5.7249739344493289E-2</v>
      </c>
      <c r="D40">
        <f t="shared" si="0"/>
        <v>5.534973934449329E-2</v>
      </c>
      <c r="E40">
        <v>1.0999999999999999E-2</v>
      </c>
    </row>
    <row r="41" spans="1:5" x14ac:dyDescent="0.55000000000000004">
      <c r="A41" s="1" t="s">
        <v>42</v>
      </c>
      <c r="B41">
        <v>2.0999999999999999E-3</v>
      </c>
      <c r="C41">
        <v>0.10734252920801229</v>
      </c>
      <c r="D41">
        <f t="shared" si="0"/>
        <v>0.10524252920801229</v>
      </c>
      <c r="E41">
        <v>3.9699999999999999E-2</v>
      </c>
    </row>
    <row r="42" spans="1:5" x14ac:dyDescent="0.55000000000000004">
      <c r="A42" s="1" t="s">
        <v>43</v>
      </c>
      <c r="B42">
        <v>2.0999999999999999E-3</v>
      </c>
      <c r="C42">
        <v>-5.2986208526127787E-2</v>
      </c>
      <c r="D42">
        <f t="shared" si="0"/>
        <v>-5.5086208526127785E-2</v>
      </c>
      <c r="E42">
        <v>-6.9199999999999998E-2</v>
      </c>
    </row>
    <row r="43" spans="1:5" x14ac:dyDescent="0.55000000000000004">
      <c r="A43" s="1" t="s">
        <v>44</v>
      </c>
      <c r="B43">
        <v>1.8E-3</v>
      </c>
      <c r="C43">
        <v>8.7127160931511183E-2</v>
      </c>
      <c r="D43">
        <f t="shared" si="0"/>
        <v>8.5327160931511187E-2</v>
      </c>
      <c r="E43">
        <v>6.9199999999999998E-2</v>
      </c>
    </row>
    <row r="44" spans="1:5" x14ac:dyDescent="0.55000000000000004">
      <c r="A44" s="1" t="s">
        <v>45</v>
      </c>
      <c r="B44">
        <v>1.9E-3</v>
      </c>
      <c r="C44">
        <v>1.724411025815353E-2</v>
      </c>
      <c r="D44">
        <f t="shared" si="0"/>
        <v>1.5344110258153529E-2</v>
      </c>
      <c r="E44">
        <v>1.23E-2</v>
      </c>
    </row>
    <row r="45" spans="1:5" x14ac:dyDescent="0.55000000000000004">
      <c r="A45" s="1" t="s">
        <v>46</v>
      </c>
      <c r="B45">
        <v>1.6000000000000001E-3</v>
      </c>
      <c r="C45">
        <v>1.166771068256733E-2</v>
      </c>
      <c r="D45">
        <f t="shared" si="0"/>
        <v>1.006771068256733E-2</v>
      </c>
      <c r="E45">
        <v>-2.5499999999999998E-2</v>
      </c>
    </row>
    <row r="46" spans="1:5" x14ac:dyDescent="0.55000000000000004">
      <c r="A46" s="1" t="s">
        <v>47</v>
      </c>
      <c r="B46">
        <v>1.8E-3</v>
      </c>
      <c r="C46">
        <v>1.1844855088462671E-2</v>
      </c>
      <c r="D46">
        <f t="shared" si="0"/>
        <v>1.0044855088462671E-2</v>
      </c>
      <c r="E46">
        <v>1.41E-2</v>
      </c>
    </row>
    <row r="47" spans="1:5" x14ac:dyDescent="0.55000000000000004">
      <c r="A47" s="1" t="s">
        <v>48</v>
      </c>
      <c r="B47">
        <v>1.5E-3</v>
      </c>
      <c r="C47">
        <v>3.1216680019846121E-2</v>
      </c>
      <c r="D47">
        <f t="shared" si="0"/>
        <v>2.971668001984612E-2</v>
      </c>
      <c r="E47">
        <v>2.07E-2</v>
      </c>
    </row>
    <row r="48" spans="1:5" x14ac:dyDescent="0.55000000000000004">
      <c r="A48" s="1" t="s">
        <v>49</v>
      </c>
      <c r="B48">
        <v>1.1999999999999999E-3</v>
      </c>
      <c r="C48">
        <v>5.5869258983028303E-2</v>
      </c>
      <c r="D48">
        <f t="shared" si="0"/>
        <v>5.4669258983028303E-2</v>
      </c>
      <c r="E48">
        <v>3.8699999999999998E-2</v>
      </c>
    </row>
    <row r="49" spans="1:5" x14ac:dyDescent="0.55000000000000004">
      <c r="A49" s="1" t="s">
        <v>50</v>
      </c>
      <c r="B49">
        <v>1.4E-3</v>
      </c>
      <c r="C49">
        <v>4.5294159536783278E-2</v>
      </c>
      <c r="D49">
        <f t="shared" si="0"/>
        <v>4.389415953678328E-2</v>
      </c>
      <c r="E49">
        <v>2.7699999999999999E-2</v>
      </c>
    </row>
    <row r="50" spans="1:5" x14ac:dyDescent="0.55000000000000004">
      <c r="A50" s="1" t="s">
        <v>51</v>
      </c>
      <c r="B50">
        <v>1.2999999999999999E-3</v>
      </c>
      <c r="C50">
        <v>7.945462618158361E-2</v>
      </c>
      <c r="D50">
        <f t="shared" si="0"/>
        <v>7.8154626181583614E-2</v>
      </c>
      <c r="E50">
        <v>-1.1000000000000001E-3</v>
      </c>
    </row>
    <row r="51" spans="1:5" x14ac:dyDescent="0.55000000000000004">
      <c r="A51" s="1" t="s">
        <v>52</v>
      </c>
      <c r="B51">
        <v>1.1999999999999999E-3</v>
      </c>
      <c r="C51">
        <v>-4.8287666858274243E-2</v>
      </c>
      <c r="D51">
        <f t="shared" si="0"/>
        <v>-4.9487666858274243E-2</v>
      </c>
      <c r="E51">
        <v>-8.1500000000000003E-2</v>
      </c>
    </row>
    <row r="52" spans="1:5" x14ac:dyDescent="0.55000000000000004">
      <c r="A52" s="1" t="s">
        <v>53</v>
      </c>
      <c r="B52">
        <v>1.1999999999999999E-3</v>
      </c>
      <c r="C52">
        <v>-2.3882527876901372E-2</v>
      </c>
      <c r="D52">
        <f t="shared" si="0"/>
        <v>-2.5082527876901371E-2</v>
      </c>
      <c r="E52">
        <v>-0.13370000000000001</v>
      </c>
    </row>
    <row r="53" spans="1:5" x14ac:dyDescent="0.55000000000000004">
      <c r="A53" s="1" t="s">
        <v>54</v>
      </c>
      <c r="B53">
        <v>0</v>
      </c>
      <c r="C53">
        <v>0.1363262372715075</v>
      </c>
      <c r="D53">
        <f t="shared" si="0"/>
        <v>0.1363262372715075</v>
      </c>
      <c r="E53">
        <v>0.13600000000000001</v>
      </c>
    </row>
    <row r="54" spans="1:5" x14ac:dyDescent="0.55000000000000004">
      <c r="A54" s="1" t="s">
        <v>55</v>
      </c>
      <c r="B54">
        <v>1E-4</v>
      </c>
      <c r="C54">
        <v>2.2543073126972461E-2</v>
      </c>
      <c r="D54">
        <f t="shared" si="0"/>
        <v>2.2443073126972461E-2</v>
      </c>
      <c r="E54">
        <v>5.57E-2</v>
      </c>
    </row>
    <row r="55" spans="1:5" x14ac:dyDescent="0.55000000000000004">
      <c r="A55" s="1" t="s">
        <v>56</v>
      </c>
      <c r="B55">
        <v>1E-4</v>
      </c>
      <c r="C55">
        <v>0.1136522796752244</v>
      </c>
      <c r="D55">
        <f t="shared" si="0"/>
        <v>0.1135522796752244</v>
      </c>
      <c r="E55">
        <v>2.4500000000000001E-2</v>
      </c>
    </row>
    <row r="56" spans="1:5" x14ac:dyDescent="0.55000000000000004">
      <c r="A56" s="1" t="s">
        <v>57</v>
      </c>
      <c r="B56">
        <v>1E-4</v>
      </c>
      <c r="C56">
        <v>7.3705925330156408E-3</v>
      </c>
      <c r="D56">
        <f t="shared" si="0"/>
        <v>7.2705925330156405E-3</v>
      </c>
      <c r="E56">
        <v>5.8299999999999998E-2</v>
      </c>
    </row>
    <row r="57" spans="1:5" x14ac:dyDescent="0.55000000000000004">
      <c r="A57" s="1" t="s">
        <v>58</v>
      </c>
      <c r="B57">
        <v>1E-4</v>
      </c>
      <c r="C57">
        <v>0.1000930220201601</v>
      </c>
      <c r="D57">
        <f t="shared" si="0"/>
        <v>9.9993022020160097E-2</v>
      </c>
      <c r="E57">
        <v>7.6200000000000004E-2</v>
      </c>
    </row>
    <row r="58" spans="1:5" x14ac:dyDescent="0.55000000000000004">
      <c r="A58" s="1" t="s">
        <v>59</v>
      </c>
      <c r="B58">
        <v>1E-4</v>
      </c>
      <c r="C58">
        <v>-6.5142296633861396E-2</v>
      </c>
      <c r="D58">
        <f t="shared" si="0"/>
        <v>-6.5242296633861399E-2</v>
      </c>
      <c r="E58">
        <v>-3.6400000000000002E-2</v>
      </c>
    </row>
    <row r="59" spans="1:5" x14ac:dyDescent="0.55000000000000004">
      <c r="A59" s="1" t="s">
        <v>60</v>
      </c>
      <c r="B59">
        <v>1E-4</v>
      </c>
      <c r="C59">
        <v>-3.7370063392828001E-2</v>
      </c>
      <c r="D59">
        <f t="shared" si="0"/>
        <v>-3.7470063392828004E-2</v>
      </c>
      <c r="E59">
        <v>-2.0799999999999999E-2</v>
      </c>
    </row>
    <row r="60" spans="1:5" x14ac:dyDescent="0.55000000000000004">
      <c r="A60" s="1" t="s">
        <v>61</v>
      </c>
      <c r="B60">
        <v>1E-4</v>
      </c>
      <c r="C60">
        <v>5.729248799411657E-2</v>
      </c>
      <c r="D60">
        <f t="shared" si="0"/>
        <v>5.7192487994116567E-2</v>
      </c>
      <c r="E60">
        <v>0.1245</v>
      </c>
    </row>
    <row r="61" spans="1:5" x14ac:dyDescent="0.55000000000000004">
      <c r="A61" s="1" t="s">
        <v>62</v>
      </c>
      <c r="B61">
        <v>1E-4</v>
      </c>
      <c r="C61">
        <v>4.1726087673156893E-2</v>
      </c>
      <c r="D61">
        <f t="shared" si="0"/>
        <v>4.162608767315689E-2</v>
      </c>
      <c r="E61">
        <v>4.6300000000000001E-2</v>
      </c>
    </row>
    <row r="62" spans="1:5" x14ac:dyDescent="0.55000000000000004">
      <c r="A62" s="1" t="s">
        <v>63</v>
      </c>
      <c r="B62">
        <v>0</v>
      </c>
      <c r="C62">
        <v>4.2891828072384008E-2</v>
      </c>
      <c r="D62">
        <f t="shared" si="0"/>
        <v>4.2891828072384008E-2</v>
      </c>
      <c r="E62">
        <v>-7.000000000000001E-4</v>
      </c>
    </row>
    <row r="63" spans="1:5" x14ac:dyDescent="0.55000000000000004">
      <c r="A63" s="1" t="s">
        <v>64</v>
      </c>
      <c r="B63">
        <v>0</v>
      </c>
      <c r="C63">
        <v>1.810567627037019E-3</v>
      </c>
      <c r="D63">
        <f t="shared" si="0"/>
        <v>1.810567627037019E-3</v>
      </c>
      <c r="E63">
        <v>2.81E-2</v>
      </c>
    </row>
    <row r="64" spans="1:5" x14ac:dyDescent="0.55000000000000004">
      <c r="A64" s="1" t="s">
        <v>65</v>
      </c>
      <c r="B64">
        <v>0</v>
      </c>
      <c r="C64">
        <v>1.692485841881064E-2</v>
      </c>
      <c r="D64">
        <f t="shared" si="0"/>
        <v>1.692485841881064E-2</v>
      </c>
      <c r="E64">
        <v>3.1600000000000003E-2</v>
      </c>
    </row>
    <row r="65" spans="1:5" x14ac:dyDescent="0.55000000000000004">
      <c r="A65" s="1" t="s">
        <v>66</v>
      </c>
      <c r="B65">
        <v>0</v>
      </c>
      <c r="C65">
        <v>6.9601926488939592E-2</v>
      </c>
      <c r="D65">
        <f t="shared" si="0"/>
        <v>6.9601926488939592E-2</v>
      </c>
      <c r="E65">
        <v>4.9500000000000002E-2</v>
      </c>
    </row>
    <row r="66" spans="1:5" x14ac:dyDescent="0.55000000000000004">
      <c r="A66" s="1" t="s">
        <v>67</v>
      </c>
      <c r="B66">
        <v>0</v>
      </c>
      <c r="C66">
        <v>-9.9136646779348636E-3</v>
      </c>
      <c r="D66">
        <f t="shared" si="0"/>
        <v>-9.9136646779348636E-3</v>
      </c>
      <c r="E66">
        <v>3.0000000000000001E-3</v>
      </c>
    </row>
    <row r="67" spans="1:5" x14ac:dyDescent="0.55000000000000004">
      <c r="A67" s="1" t="s">
        <v>68</v>
      </c>
      <c r="B67">
        <v>0</v>
      </c>
      <c r="C67">
        <v>8.7494353174218276E-2</v>
      </c>
      <c r="D67">
        <f t="shared" ref="D67:D120" si="1">C67 - B67</f>
        <v>8.7494353174218276E-2</v>
      </c>
      <c r="E67">
        <v>2.7400000000000001E-2</v>
      </c>
    </row>
    <row r="68" spans="1:5" x14ac:dyDescent="0.55000000000000004">
      <c r="A68" s="1" t="s">
        <v>69</v>
      </c>
      <c r="B68">
        <v>0</v>
      </c>
      <c r="C68">
        <v>5.1716437656434078E-2</v>
      </c>
      <c r="D68">
        <f t="shared" si="1"/>
        <v>5.1716437656434078E-2</v>
      </c>
      <c r="E68">
        <v>1.34E-2</v>
      </c>
    </row>
    <row r="69" spans="1:5" x14ac:dyDescent="0.55000000000000004">
      <c r="A69" s="1" t="s">
        <v>70</v>
      </c>
      <c r="B69">
        <v>0</v>
      </c>
      <c r="C69">
        <v>5.9562529206817372E-2</v>
      </c>
      <c r="D69">
        <f t="shared" si="1"/>
        <v>5.9562529206817372E-2</v>
      </c>
      <c r="E69">
        <v>2.9399999999999999E-2</v>
      </c>
    </row>
    <row r="70" spans="1:5" x14ac:dyDescent="0.55000000000000004">
      <c r="A70" s="1" t="s">
        <v>71</v>
      </c>
      <c r="B70">
        <v>0</v>
      </c>
      <c r="C70">
        <v>-6.4331139627096579E-2</v>
      </c>
      <c r="D70">
        <f t="shared" si="1"/>
        <v>-6.4331139627096579E-2</v>
      </c>
      <c r="E70">
        <v>-4.3999999999999997E-2</v>
      </c>
    </row>
    <row r="71" spans="1:5" x14ac:dyDescent="0.55000000000000004">
      <c r="A71" s="1" t="s">
        <v>72</v>
      </c>
      <c r="B71">
        <v>0</v>
      </c>
      <c r="C71">
        <v>0.1762913193837907</v>
      </c>
      <c r="D71">
        <f t="shared" si="1"/>
        <v>0.1762913193837907</v>
      </c>
      <c r="E71">
        <v>6.6299999999999998E-2</v>
      </c>
    </row>
    <row r="72" spans="1:5" x14ac:dyDescent="0.55000000000000004">
      <c r="A72" s="1" t="s">
        <v>73</v>
      </c>
      <c r="B72">
        <v>0</v>
      </c>
      <c r="C72">
        <v>-3.1060542176642998E-3</v>
      </c>
      <c r="D72">
        <f t="shared" si="1"/>
        <v>-3.1060542176642998E-3</v>
      </c>
      <c r="E72">
        <v>-1.5800000000000002E-2</v>
      </c>
    </row>
    <row r="73" spans="1:5" x14ac:dyDescent="0.55000000000000004">
      <c r="A73" s="1" t="s">
        <v>74</v>
      </c>
      <c r="B73">
        <v>1E-4</v>
      </c>
      <c r="C73">
        <v>1.919397729914785E-2</v>
      </c>
      <c r="D73">
        <f t="shared" si="1"/>
        <v>1.909397729914785E-2</v>
      </c>
      <c r="E73">
        <v>3.2300000000000002E-2</v>
      </c>
    </row>
    <row r="74" spans="1:5" x14ac:dyDescent="0.55000000000000004">
      <c r="A74" s="1" t="s">
        <v>75</v>
      </c>
      <c r="B74">
        <v>0</v>
      </c>
      <c r="C74">
        <v>-7.5344971396742455E-2</v>
      </c>
      <c r="D74">
        <f t="shared" si="1"/>
        <v>-7.5344971396742455E-2</v>
      </c>
      <c r="E74">
        <v>-6.1600000000000002E-2</v>
      </c>
    </row>
    <row r="75" spans="1:5" x14ac:dyDescent="0.55000000000000004">
      <c r="A75" s="1" t="s">
        <v>76</v>
      </c>
      <c r="B75">
        <v>0</v>
      </c>
      <c r="C75">
        <v>-3.9198658426416011E-2</v>
      </c>
      <c r="D75">
        <f t="shared" si="1"/>
        <v>-3.9198658426416011E-2</v>
      </c>
      <c r="E75">
        <v>-2.2800000000000001E-2</v>
      </c>
    </row>
    <row r="76" spans="1:5" x14ac:dyDescent="0.55000000000000004">
      <c r="A76" s="1" t="s">
        <v>77</v>
      </c>
      <c r="B76">
        <v>0</v>
      </c>
      <c r="C76">
        <v>3.3995359609132247E-2</v>
      </c>
      <c r="D76">
        <f t="shared" si="1"/>
        <v>3.3995359609132247E-2</v>
      </c>
      <c r="E76">
        <v>3.0800000000000001E-2</v>
      </c>
    </row>
    <row r="77" spans="1:5" x14ac:dyDescent="0.55000000000000004">
      <c r="A77" s="1" t="s">
        <v>78</v>
      </c>
      <c r="B77">
        <v>0</v>
      </c>
      <c r="C77">
        <v>-9.9867217252404994E-2</v>
      </c>
      <c r="D77">
        <f t="shared" si="1"/>
        <v>-9.9867217252404994E-2</v>
      </c>
      <c r="E77">
        <v>-9.4100000000000003E-2</v>
      </c>
    </row>
    <row r="78" spans="1:5" x14ac:dyDescent="0.55000000000000004">
      <c r="A78" s="1" t="s">
        <v>79</v>
      </c>
      <c r="B78">
        <v>2.9999999999999997E-4</v>
      </c>
      <c r="C78">
        <v>-2.0358654801233219E-2</v>
      </c>
      <c r="D78">
        <f t="shared" si="1"/>
        <v>-2.0658654801233221E-2</v>
      </c>
      <c r="E78">
        <v>-3.3999999999999998E-3</v>
      </c>
    </row>
    <row r="79" spans="1:5" x14ac:dyDescent="0.55000000000000004">
      <c r="A79" s="1" t="s">
        <v>80</v>
      </c>
      <c r="B79">
        <v>5.9999999999999995E-4</v>
      </c>
      <c r="C79">
        <v>-5.3120406052589719E-2</v>
      </c>
      <c r="D79">
        <f t="shared" si="1"/>
        <v>-5.3720406052589723E-2</v>
      </c>
      <c r="E79">
        <v>-8.4000000000000005E-2</v>
      </c>
    </row>
    <row r="80" spans="1:5" x14ac:dyDescent="0.55000000000000004">
      <c r="A80" s="1" t="s">
        <v>81</v>
      </c>
      <c r="B80">
        <v>8.0000000000000004E-4</v>
      </c>
      <c r="C80">
        <v>9.3096736350573472E-2</v>
      </c>
      <c r="D80">
        <f t="shared" si="1"/>
        <v>9.2296736350573477E-2</v>
      </c>
      <c r="E80">
        <v>9.5700000000000007E-2</v>
      </c>
    </row>
    <row r="81" spans="1:5" x14ac:dyDescent="0.55000000000000004">
      <c r="A81" s="1" t="s">
        <v>82</v>
      </c>
      <c r="B81">
        <v>1.9E-3</v>
      </c>
      <c r="C81">
        <v>-6.8639997291447652E-2</v>
      </c>
      <c r="D81">
        <f t="shared" si="1"/>
        <v>-7.0539997291447651E-2</v>
      </c>
      <c r="E81">
        <v>-3.7699999999999997E-2</v>
      </c>
    </row>
    <row r="82" spans="1:5" x14ac:dyDescent="0.55000000000000004">
      <c r="A82" s="1" t="s">
        <v>83</v>
      </c>
      <c r="B82">
        <v>1.9E-3</v>
      </c>
      <c r="C82">
        <v>-0.1073762591207543</v>
      </c>
      <c r="D82">
        <f t="shared" si="1"/>
        <v>-0.1092762591207543</v>
      </c>
      <c r="E82">
        <v>-9.3399999999999997E-2</v>
      </c>
    </row>
    <row r="83" spans="1:5" x14ac:dyDescent="0.55000000000000004">
      <c r="A83" s="1" t="s">
        <v>84</v>
      </c>
      <c r="B83">
        <v>2.3E-3</v>
      </c>
      <c r="C83">
        <v>-3.3059405927242662E-3</v>
      </c>
      <c r="D83">
        <f t="shared" si="1"/>
        <v>-5.6059405927242657E-3</v>
      </c>
      <c r="E83">
        <v>7.85E-2</v>
      </c>
    </row>
    <row r="84" spans="1:5" x14ac:dyDescent="0.55000000000000004">
      <c r="A84" s="1" t="s">
        <v>85</v>
      </c>
      <c r="B84">
        <v>2.8999999999999998E-3</v>
      </c>
      <c r="C84">
        <v>9.9125370742779051E-2</v>
      </c>
      <c r="D84">
        <f t="shared" si="1"/>
        <v>9.6225370742779051E-2</v>
      </c>
      <c r="E84">
        <v>4.6500000000000007E-2</v>
      </c>
    </row>
    <row r="85" spans="1:5" x14ac:dyDescent="0.55000000000000004">
      <c r="A85" s="1" t="s">
        <v>86</v>
      </c>
      <c r="B85">
        <v>3.3E-3</v>
      </c>
      <c r="C85">
        <v>-5.7396505971557987E-2</v>
      </c>
      <c r="D85">
        <f t="shared" si="1"/>
        <v>-6.0696505971557985E-2</v>
      </c>
      <c r="E85">
        <v>-6.3799999999999996E-2</v>
      </c>
    </row>
    <row r="86" spans="1:5" x14ac:dyDescent="0.55000000000000004">
      <c r="A86" s="1" t="s">
        <v>87</v>
      </c>
      <c r="B86">
        <v>3.5000000000000001E-3</v>
      </c>
      <c r="C86">
        <v>3.3316597985137308E-2</v>
      </c>
      <c r="D86">
        <f t="shared" si="1"/>
        <v>2.9816597985137309E-2</v>
      </c>
      <c r="E86">
        <v>6.6100000000000006E-2</v>
      </c>
    </row>
    <row r="87" spans="1:5" x14ac:dyDescent="0.55000000000000004">
      <c r="A87" s="1" t="s">
        <v>88</v>
      </c>
      <c r="B87">
        <v>3.3999999999999998E-3</v>
      </c>
      <c r="C87">
        <v>6.4970086499769319E-3</v>
      </c>
      <c r="D87">
        <f t="shared" si="1"/>
        <v>3.0970086499769321E-3</v>
      </c>
      <c r="E87">
        <v>-2.5700000000000001E-2</v>
      </c>
    </row>
    <row r="88" spans="1:5" x14ac:dyDescent="0.55000000000000004">
      <c r="A88" s="1" t="s">
        <v>89</v>
      </c>
      <c r="B88">
        <v>3.5999999999999999E-3</v>
      </c>
      <c r="C88">
        <v>0.15877672857358571</v>
      </c>
      <c r="D88">
        <f t="shared" si="1"/>
        <v>0.15517672857358572</v>
      </c>
      <c r="E88">
        <v>2.4799999999999999E-2</v>
      </c>
    </row>
    <row r="89" spans="1:5" x14ac:dyDescent="0.55000000000000004">
      <c r="A89" s="1" t="s">
        <v>90</v>
      </c>
      <c r="B89">
        <v>3.5000000000000001E-3</v>
      </c>
      <c r="C89">
        <v>6.5764776074376918E-2</v>
      </c>
      <c r="D89">
        <f t="shared" si="1"/>
        <v>6.2264776074376915E-2</v>
      </c>
      <c r="E89">
        <v>6.1999999999999998E-3</v>
      </c>
    </row>
    <row r="90" spans="1:5" x14ac:dyDescent="0.55000000000000004">
      <c r="A90" s="1" t="s">
        <v>91</v>
      </c>
      <c r="B90">
        <v>3.5999999999999999E-3</v>
      </c>
      <c r="C90">
        <v>6.876922016386966E-2</v>
      </c>
      <c r="D90">
        <f t="shared" si="1"/>
        <v>6.5169220163869654E-2</v>
      </c>
      <c r="E90">
        <v>3.3999999999999998E-3</v>
      </c>
    </row>
    <row r="91" spans="1:5" x14ac:dyDescent="0.55000000000000004">
      <c r="A91" s="1" t="s">
        <v>92</v>
      </c>
      <c r="B91">
        <v>4.0000000000000001E-3</v>
      </c>
      <c r="C91">
        <v>3.9265602428521618E-2</v>
      </c>
      <c r="D91">
        <f t="shared" si="1"/>
        <v>3.5265602428521614E-2</v>
      </c>
      <c r="E91">
        <v>6.4600000000000005E-2</v>
      </c>
    </row>
    <row r="92" spans="1:5" x14ac:dyDescent="0.55000000000000004">
      <c r="A92" s="1" t="s">
        <v>93</v>
      </c>
      <c r="B92">
        <v>4.5000000000000014E-3</v>
      </c>
      <c r="C92">
        <v>-1.356657676167183E-2</v>
      </c>
      <c r="D92">
        <f t="shared" si="1"/>
        <v>-1.8066576761671831E-2</v>
      </c>
      <c r="E92">
        <v>3.2099999999999997E-2</v>
      </c>
    </row>
    <row r="93" spans="1:5" x14ac:dyDescent="0.55000000000000004">
      <c r="A93" s="1" t="s">
        <v>94</v>
      </c>
      <c r="B93">
        <v>4.5000000000000014E-3</v>
      </c>
      <c r="C93">
        <v>-2.4291483699348419E-2</v>
      </c>
      <c r="D93">
        <f t="shared" si="1"/>
        <v>-2.8791483699348419E-2</v>
      </c>
      <c r="E93">
        <v>-2.3599999999999999E-2</v>
      </c>
    </row>
    <row r="94" spans="1:5" x14ac:dyDescent="0.55000000000000004">
      <c r="A94" s="1" t="s">
        <v>95</v>
      </c>
      <c r="B94">
        <v>4.3E-3</v>
      </c>
      <c r="C94">
        <v>-3.4603117690164553E-2</v>
      </c>
      <c r="D94">
        <f t="shared" si="1"/>
        <v>-3.8903117690164551E-2</v>
      </c>
      <c r="E94">
        <v>-5.2300000000000013E-2</v>
      </c>
    </row>
    <row r="95" spans="1:5" x14ac:dyDescent="0.55000000000000004">
      <c r="A95" s="1" t="s">
        <v>96</v>
      </c>
      <c r="B95">
        <v>4.6999999999999993E-3</v>
      </c>
      <c r="C95">
        <v>7.0815551273412325E-2</v>
      </c>
      <c r="D95">
        <f t="shared" si="1"/>
        <v>6.6115551273412329E-2</v>
      </c>
      <c r="E95">
        <v>-3.15E-2</v>
      </c>
    </row>
    <row r="96" spans="1:5" x14ac:dyDescent="0.55000000000000004">
      <c r="A96" s="1" t="s">
        <v>97</v>
      </c>
      <c r="B96">
        <v>4.4000000000000003E-3</v>
      </c>
      <c r="C96">
        <v>0.1206706174135237</v>
      </c>
      <c r="D96">
        <f t="shared" si="1"/>
        <v>0.11627061741352369</v>
      </c>
      <c r="E96">
        <v>8.8800000000000004E-2</v>
      </c>
    </row>
    <row r="97" spans="1:5" x14ac:dyDescent="0.55000000000000004">
      <c r="A97" s="1" t="s">
        <v>98</v>
      </c>
      <c r="B97">
        <v>4.3E-3</v>
      </c>
      <c r="C97">
        <v>-5.5599904639436204E-3</v>
      </c>
      <c r="D97">
        <f t="shared" si="1"/>
        <v>-9.8599904639436204E-3</v>
      </c>
      <c r="E97">
        <v>4.8499999999999988E-2</v>
      </c>
    </row>
    <row r="98" spans="1:5" x14ac:dyDescent="0.55000000000000004">
      <c r="A98" s="1" t="s">
        <v>99</v>
      </c>
      <c r="B98">
        <v>4.6999999999999993E-3</v>
      </c>
      <c r="C98">
        <v>5.728106761688645E-2</v>
      </c>
      <c r="D98">
        <f t="shared" si="1"/>
        <v>5.2581067616886454E-2</v>
      </c>
      <c r="E98">
        <v>7.3000000000000001E-3</v>
      </c>
    </row>
    <row r="99" spans="1:5" x14ac:dyDescent="0.55000000000000004">
      <c r="A99" s="1" t="s">
        <v>100</v>
      </c>
      <c r="B99">
        <v>4.1999999999999997E-3</v>
      </c>
      <c r="C99">
        <v>4.0394610002219E-2</v>
      </c>
      <c r="D99">
        <f t="shared" si="1"/>
        <v>3.6194610002218998E-2</v>
      </c>
      <c r="E99">
        <v>5.0700000000000002E-2</v>
      </c>
    </row>
    <row r="100" spans="1:5" x14ac:dyDescent="0.55000000000000004">
      <c r="A100" s="1" t="s">
        <v>101</v>
      </c>
      <c r="B100">
        <v>4.3E-3</v>
      </c>
      <c r="C100">
        <v>1.8997010271885269E-2</v>
      </c>
      <c r="D100">
        <f t="shared" si="1"/>
        <v>1.4697010271885269E-2</v>
      </c>
      <c r="E100">
        <v>2.8400000000000002E-2</v>
      </c>
    </row>
    <row r="101" spans="1:5" x14ac:dyDescent="0.55000000000000004">
      <c r="A101" s="1" t="s">
        <v>102</v>
      </c>
      <c r="B101">
        <v>4.6999999999999993E-3</v>
      </c>
      <c r="C101">
        <v>-7.4610073494498441E-2</v>
      </c>
      <c r="D101">
        <f t="shared" si="1"/>
        <v>-7.9310073494498437E-2</v>
      </c>
      <c r="E101">
        <v>-4.6500000000000007E-2</v>
      </c>
    </row>
    <row r="102" spans="1:5" x14ac:dyDescent="0.55000000000000004">
      <c r="A102" s="1" t="s">
        <v>103</v>
      </c>
      <c r="B102">
        <v>4.4000000000000003E-3</v>
      </c>
      <c r="C102">
        <v>6.6267644452551844E-2</v>
      </c>
      <c r="D102">
        <f t="shared" si="1"/>
        <v>6.1867644452551843E-2</v>
      </c>
      <c r="E102">
        <v>4.3299999999999998E-2</v>
      </c>
    </row>
    <row r="103" spans="1:5" x14ac:dyDescent="0.55000000000000004">
      <c r="A103" s="1" t="s">
        <v>104</v>
      </c>
      <c r="B103">
        <v>4.0999999999999986E-3</v>
      </c>
      <c r="C103">
        <v>7.8592643857575473E-2</v>
      </c>
      <c r="D103">
        <f t="shared" si="1"/>
        <v>7.449264385757548E-2</v>
      </c>
      <c r="E103">
        <v>2.8000000000000001E-2</v>
      </c>
    </row>
    <row r="104" spans="1:5" x14ac:dyDescent="0.55000000000000004">
      <c r="A104" s="1" t="s">
        <v>105</v>
      </c>
      <c r="B104">
        <v>4.5000000000000014E-3</v>
      </c>
      <c r="C104">
        <v>-6.3989274672236474E-2</v>
      </c>
      <c r="D104">
        <f t="shared" si="1"/>
        <v>-6.8489274672236478E-2</v>
      </c>
      <c r="E104">
        <v>1.2200000000000001E-2</v>
      </c>
    </row>
    <row r="105" spans="1:5" x14ac:dyDescent="0.55000000000000004">
      <c r="A105" s="1" t="s">
        <v>106</v>
      </c>
      <c r="B105">
        <v>4.7999999999999996E-3</v>
      </c>
      <c r="C105">
        <v>-2.8922153501599319E-3</v>
      </c>
      <c r="D105">
        <f t="shared" si="1"/>
        <v>-7.6922153501599311E-3</v>
      </c>
      <c r="E105">
        <v>1.6E-2</v>
      </c>
    </row>
    <row r="106" spans="1:5" x14ac:dyDescent="0.55000000000000004">
      <c r="A106" s="1" t="s">
        <v>107</v>
      </c>
      <c r="B106">
        <v>4.0000000000000001E-3</v>
      </c>
      <c r="C106">
        <v>3.3407409884507411E-2</v>
      </c>
      <c r="D106">
        <f t="shared" si="1"/>
        <v>2.9407409884507411E-2</v>
      </c>
      <c r="E106">
        <v>1.72E-2</v>
      </c>
    </row>
    <row r="107" spans="1:5" x14ac:dyDescent="0.55000000000000004">
      <c r="A107" s="1" t="s">
        <v>108</v>
      </c>
      <c r="B107">
        <v>3.8999999999999998E-3</v>
      </c>
      <c r="C107">
        <v>-5.5658845402555827E-2</v>
      </c>
      <c r="D107">
        <f t="shared" si="1"/>
        <v>-5.9558845402555828E-2</v>
      </c>
      <c r="E107">
        <v>-0.01</v>
      </c>
    </row>
    <row r="108" spans="1:5" x14ac:dyDescent="0.55000000000000004">
      <c r="A108" s="1" t="s">
        <v>109</v>
      </c>
      <c r="B108">
        <v>4.0000000000000001E-3</v>
      </c>
      <c r="C108">
        <v>4.2106465244236668E-2</v>
      </c>
      <c r="D108">
        <f t="shared" si="1"/>
        <v>3.8106465244236665E-2</v>
      </c>
      <c r="E108">
        <v>6.4899999999999999E-2</v>
      </c>
    </row>
    <row r="109" spans="1:5" x14ac:dyDescent="0.55000000000000004">
      <c r="A109" s="1" t="s">
        <v>110</v>
      </c>
      <c r="B109">
        <v>3.7000000000000002E-3</v>
      </c>
      <c r="C109">
        <v>-2.6361406306220081E-3</v>
      </c>
      <c r="D109">
        <f t="shared" si="1"/>
        <v>-6.3361406306220083E-3</v>
      </c>
      <c r="E109">
        <v>-3.1699999999999999E-2</v>
      </c>
    </row>
    <row r="110" spans="1:5" x14ac:dyDescent="0.55000000000000004">
      <c r="A110" s="1" t="s">
        <v>111</v>
      </c>
      <c r="B110">
        <v>3.7000000000000002E-3</v>
      </c>
      <c r="C110">
        <v>-1.5278724155659781E-2</v>
      </c>
      <c r="D110">
        <f t="shared" si="1"/>
        <v>-1.8978724155659779E-2</v>
      </c>
      <c r="E110">
        <v>2.8000000000000001E-2</v>
      </c>
    </row>
    <row r="111" spans="1:5" x14ac:dyDescent="0.55000000000000004">
      <c r="A111" s="1" t="s">
        <v>112</v>
      </c>
      <c r="B111">
        <v>3.3E-3</v>
      </c>
      <c r="C111">
        <v>-4.3536001228179237E-2</v>
      </c>
      <c r="D111">
        <f t="shared" si="1"/>
        <v>-4.6836001228179235E-2</v>
      </c>
      <c r="E111">
        <v>-2.4400000000000002E-2</v>
      </c>
    </row>
    <row r="112" spans="1:5" x14ac:dyDescent="0.55000000000000004">
      <c r="A112" s="1" t="s">
        <v>113</v>
      </c>
      <c r="B112">
        <v>3.3999999999999998E-3</v>
      </c>
      <c r="C112">
        <v>-5.2513287706883238E-2</v>
      </c>
      <c r="D112">
        <f t="shared" si="1"/>
        <v>-5.5913287706883238E-2</v>
      </c>
      <c r="E112">
        <v>-6.3899999999999998E-2</v>
      </c>
    </row>
    <row r="113" spans="1:5" x14ac:dyDescent="0.55000000000000004">
      <c r="A113" s="1" t="s">
        <v>114</v>
      </c>
      <c r="B113">
        <v>3.5000000000000001E-3</v>
      </c>
      <c r="C113">
        <v>5.2931580014458517E-2</v>
      </c>
      <c r="D113">
        <f t="shared" si="1"/>
        <v>4.9431580014458514E-2</v>
      </c>
      <c r="E113">
        <v>-8.3999999999999995E-3</v>
      </c>
    </row>
    <row r="114" spans="1:5" x14ac:dyDescent="0.55000000000000004">
      <c r="A114" s="1" t="s">
        <v>115</v>
      </c>
      <c r="B114">
        <v>3.8E-3</v>
      </c>
      <c r="C114">
        <v>0.16470164728955081</v>
      </c>
      <c r="D114">
        <f t="shared" si="1"/>
        <v>0.16090164728955081</v>
      </c>
      <c r="E114">
        <v>6.0599999999999987E-2</v>
      </c>
    </row>
    <row r="115" spans="1:5" x14ac:dyDescent="0.55000000000000004">
      <c r="A115" s="1" t="s">
        <v>116</v>
      </c>
      <c r="B115">
        <v>3.3999999999999998E-3</v>
      </c>
      <c r="C115">
        <v>8.2464160937664843E-2</v>
      </c>
      <c r="D115">
        <f t="shared" si="1"/>
        <v>7.9064160937664843E-2</v>
      </c>
      <c r="E115">
        <v>4.8599999999999997E-2</v>
      </c>
    </row>
    <row r="116" spans="1:5" x14ac:dyDescent="0.55000000000000004">
      <c r="A116" s="1" t="s">
        <v>117</v>
      </c>
      <c r="B116">
        <v>3.3999999999999998E-3</v>
      </c>
      <c r="C116">
        <v>7.2555904679754812E-2</v>
      </c>
      <c r="D116">
        <f t="shared" si="1"/>
        <v>6.9155904679754812E-2</v>
      </c>
      <c r="E116">
        <v>1.9800000000000002E-2</v>
      </c>
    </row>
    <row r="117" spans="1:5" x14ac:dyDescent="0.55000000000000004">
      <c r="A117" s="1" t="s">
        <v>118</v>
      </c>
      <c r="B117">
        <v>3.8E-3</v>
      </c>
      <c r="C117">
        <v>-5.0253090169464332E-2</v>
      </c>
      <c r="D117">
        <f t="shared" si="1"/>
        <v>-5.405309016946433E-2</v>
      </c>
      <c r="E117">
        <v>1.84E-2</v>
      </c>
    </row>
    <row r="118" spans="1:5" x14ac:dyDescent="0.55000000000000004">
      <c r="A118" s="1" t="s">
        <v>119</v>
      </c>
      <c r="B118">
        <v>3.3E-3</v>
      </c>
      <c r="C118">
        <v>2.3903146027596911E-2</v>
      </c>
      <c r="D118">
        <f t="shared" si="1"/>
        <v>2.060314602759691E-2</v>
      </c>
      <c r="E118">
        <v>3.39E-2</v>
      </c>
    </row>
    <row r="119" spans="1:5" x14ac:dyDescent="0.55000000000000004">
      <c r="A119" s="1" t="s">
        <v>120</v>
      </c>
      <c r="B119">
        <v>3.7000000000000002E-3</v>
      </c>
      <c r="C119">
        <v>-2.7038377100996319E-4</v>
      </c>
      <c r="D119">
        <f t="shared" si="1"/>
        <v>-3.9703837710099634E-3</v>
      </c>
      <c r="E119">
        <v>1.9599999999999999E-2</v>
      </c>
    </row>
    <row r="120" spans="1:5" x14ac:dyDescent="0.55000000000000004">
      <c r="A120" s="1" t="s">
        <v>121</v>
      </c>
      <c r="B120">
        <v>3.0000000000000001E-3</v>
      </c>
      <c r="C120">
        <v>-4.9825143993146408E-2</v>
      </c>
      <c r="D120">
        <f t="shared" si="1"/>
        <v>-5.282514399314641E-2</v>
      </c>
      <c r="E120">
        <v>-1.2999999999999999E-3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10563-1587-4E53-9911-E011AAA99B1C}">
  <dimension ref="A1:I143"/>
  <sheetViews>
    <sheetView tabSelected="1" topLeftCell="A2" zoomScale="140" zoomScaleNormal="140" workbookViewId="0">
      <selection activeCell="D22" sqref="D22"/>
    </sheetView>
  </sheetViews>
  <sheetFormatPr defaultRowHeight="14.4" x14ac:dyDescent="0.55000000000000004"/>
  <cols>
    <col min="1" max="1" width="16.5234375" bestFit="1" customWidth="1"/>
    <col min="2" max="2" width="19.26171875" customWidth="1"/>
    <col min="5" max="5" width="12.734375" customWidth="1"/>
  </cols>
  <sheetData>
    <row r="1" spans="1:9" x14ac:dyDescent="0.55000000000000004">
      <c r="A1" t="s">
        <v>128</v>
      </c>
    </row>
    <row r="2" spans="1:9" ht="14.7" thickBot="1" x14ac:dyDescent="0.6"/>
    <row r="3" spans="1:9" x14ac:dyDescent="0.55000000000000004">
      <c r="A3" s="5" t="s">
        <v>129</v>
      </c>
      <c r="B3" s="5"/>
    </row>
    <row r="4" spans="1:9" x14ac:dyDescent="0.55000000000000004">
      <c r="A4" t="s">
        <v>130</v>
      </c>
      <c r="B4" s="6">
        <v>0.68227211525659759</v>
      </c>
      <c r="C4" s="8" t="s">
        <v>164</v>
      </c>
    </row>
    <row r="5" spans="1:9" x14ac:dyDescent="0.55000000000000004">
      <c r="A5" t="s">
        <v>131</v>
      </c>
      <c r="B5" s="6">
        <v>0.46549523925671193</v>
      </c>
      <c r="C5" s="8" t="s">
        <v>163</v>
      </c>
    </row>
    <row r="6" spans="1:9" x14ac:dyDescent="0.55000000000000004">
      <c r="A6" t="s">
        <v>132</v>
      </c>
      <c r="B6">
        <v>0.46092682249822231</v>
      </c>
    </row>
    <row r="7" spans="1:9" x14ac:dyDescent="0.55000000000000004">
      <c r="A7" t="s">
        <v>133</v>
      </c>
      <c r="B7">
        <v>4.3303068086216007E-2</v>
      </c>
    </row>
    <row r="8" spans="1:9" ht="14.7" thickBot="1" x14ac:dyDescent="0.6">
      <c r="A8" s="3" t="s">
        <v>134</v>
      </c>
      <c r="B8" s="3">
        <v>119</v>
      </c>
    </row>
    <row r="10" spans="1:9" ht="14.7" thickBot="1" x14ac:dyDescent="0.6">
      <c r="A10" t="s">
        <v>135</v>
      </c>
    </row>
    <row r="11" spans="1:9" x14ac:dyDescent="0.55000000000000004">
      <c r="A11" s="4"/>
      <c r="B11" s="4" t="s">
        <v>139</v>
      </c>
      <c r="C11" s="4" t="s">
        <v>140</v>
      </c>
      <c r="D11" s="4" t="s">
        <v>141</v>
      </c>
      <c r="E11" s="4" t="s">
        <v>142</v>
      </c>
      <c r="F11" s="4" t="s">
        <v>143</v>
      </c>
    </row>
    <row r="12" spans="1:9" x14ac:dyDescent="0.55000000000000004">
      <c r="A12" t="s">
        <v>136</v>
      </c>
      <c r="B12">
        <v>1</v>
      </c>
      <c r="C12">
        <v>0.1910675185745157</v>
      </c>
      <c r="D12">
        <v>0.1910675185745157</v>
      </c>
      <c r="E12">
        <v>101.89421496882187</v>
      </c>
      <c r="F12">
        <v>1.3002685995115415E-17</v>
      </c>
    </row>
    <row r="13" spans="1:9" x14ac:dyDescent="0.55000000000000004">
      <c r="A13" t="s">
        <v>137</v>
      </c>
      <c r="B13">
        <v>117</v>
      </c>
      <c r="C13">
        <v>0.21939321756449676</v>
      </c>
      <c r="D13">
        <v>1.8751557056794594E-3</v>
      </c>
    </row>
    <row r="14" spans="1:9" ht="14.7" thickBot="1" x14ac:dyDescent="0.6">
      <c r="A14" s="3" t="s">
        <v>138</v>
      </c>
      <c r="B14" s="3">
        <v>118</v>
      </c>
      <c r="C14" s="3">
        <v>0.41046073613901246</v>
      </c>
      <c r="D14" s="3"/>
      <c r="E14" s="3"/>
      <c r="F14" s="3"/>
    </row>
    <row r="15" spans="1:9" ht="14.7" thickBot="1" x14ac:dyDescent="0.6"/>
    <row r="16" spans="1:9" x14ac:dyDescent="0.55000000000000004">
      <c r="A16" s="4"/>
      <c r="B16" s="4" t="s">
        <v>144</v>
      </c>
      <c r="C16" s="4" t="s">
        <v>133</v>
      </c>
      <c r="D16" s="4" t="s">
        <v>145</v>
      </c>
      <c r="E16" s="4" t="s">
        <v>146</v>
      </c>
      <c r="F16" s="4" t="s">
        <v>147</v>
      </c>
      <c r="G16" s="4" t="s">
        <v>148</v>
      </c>
      <c r="H16" s="4" t="s">
        <v>149</v>
      </c>
      <c r="I16" s="4" t="s">
        <v>150</v>
      </c>
    </row>
    <row r="17" spans="1:9" x14ac:dyDescent="0.55000000000000004">
      <c r="A17" t="s">
        <v>155</v>
      </c>
      <c r="B17" s="6">
        <v>9.9641065245225161E-3</v>
      </c>
      <c r="C17">
        <v>4.082515651857647E-3</v>
      </c>
      <c r="D17">
        <v>2.4406780951320046</v>
      </c>
      <c r="E17" s="6">
        <v>1.6158445247504927E-2</v>
      </c>
      <c r="F17">
        <v>1.8788982052136294E-3</v>
      </c>
      <c r="G17">
        <v>1.8049314843831404E-2</v>
      </c>
      <c r="H17">
        <v>-7.2597751552935103E-4</v>
      </c>
      <c r="I17">
        <v>2.0654190564574383E-2</v>
      </c>
    </row>
    <row r="18" spans="1:9" ht="14.7" thickBot="1" x14ac:dyDescent="0.6">
      <c r="A18" s="3" t="s">
        <v>156</v>
      </c>
      <c r="B18" s="7">
        <v>0.88255056819821742</v>
      </c>
      <c r="C18" s="3">
        <v>8.7430877064051407E-2</v>
      </c>
      <c r="D18" s="3">
        <v>10.09426644035225</v>
      </c>
      <c r="E18" s="3">
        <v>1.3002685995116159E-17</v>
      </c>
      <c r="F18" s="3">
        <v>0.70939829766593299</v>
      </c>
      <c r="G18" s="3">
        <v>1.0557028387305019</v>
      </c>
      <c r="H18" s="3">
        <v>0.65361245669707313</v>
      </c>
      <c r="I18" s="3">
        <v>1.1114886796993617</v>
      </c>
    </row>
    <row r="19" spans="1:9" x14ac:dyDescent="0.55000000000000004">
      <c r="B19" s="8" t="s">
        <v>157</v>
      </c>
      <c r="E19" s="8" t="s">
        <v>158</v>
      </c>
    </row>
    <row r="20" spans="1:9" x14ac:dyDescent="0.55000000000000004">
      <c r="B20" s="9" t="s">
        <v>177</v>
      </c>
      <c r="E20" s="8" t="s">
        <v>159</v>
      </c>
    </row>
    <row r="21" spans="1:9" x14ac:dyDescent="0.55000000000000004">
      <c r="E21" s="8" t="s">
        <v>160</v>
      </c>
    </row>
    <row r="22" spans="1:9" x14ac:dyDescent="0.55000000000000004">
      <c r="A22" t="s">
        <v>151</v>
      </c>
      <c r="E22" s="8" t="s">
        <v>161</v>
      </c>
    </row>
    <row r="23" spans="1:9" ht="14.7" thickBot="1" x14ac:dyDescent="0.6">
      <c r="E23" s="8" t="s">
        <v>162</v>
      </c>
    </row>
    <row r="24" spans="1:9" x14ac:dyDescent="0.55000000000000004">
      <c r="A24" s="4" t="s">
        <v>152</v>
      </c>
      <c r="B24" s="4" t="s">
        <v>153</v>
      </c>
      <c r="C24" s="4" t="s">
        <v>154</v>
      </c>
    </row>
    <row r="25" spans="1:9" x14ac:dyDescent="0.55000000000000004">
      <c r="A25">
        <v>1</v>
      </c>
      <c r="B25">
        <v>-4.0694296090055163E-2</v>
      </c>
      <c r="C25">
        <v>3.3564829928559692E-2</v>
      </c>
    </row>
    <row r="26" spans="1:9" x14ac:dyDescent="0.55000000000000004">
      <c r="A26">
        <v>2</v>
      </c>
      <c r="B26">
        <v>9.4345761836035855E-3</v>
      </c>
      <c r="C26">
        <v>-8.6054965765530803E-2</v>
      </c>
    </row>
    <row r="27" spans="1:9" x14ac:dyDescent="0.55000000000000004">
      <c r="A27">
        <v>3</v>
      </c>
      <c r="B27">
        <v>7.1301371014298634E-2</v>
      </c>
      <c r="C27">
        <v>2.1787457986991235E-2</v>
      </c>
    </row>
    <row r="28" spans="1:9" x14ac:dyDescent="0.55000000000000004">
      <c r="A28">
        <v>4</v>
      </c>
      <c r="B28">
        <v>1.8083571751946116E-2</v>
      </c>
      <c r="C28">
        <v>-0.11523214278287036</v>
      </c>
    </row>
    <row r="29" spans="1:9" x14ac:dyDescent="0.55000000000000004">
      <c r="A29">
        <v>5</v>
      </c>
      <c r="B29">
        <v>2.5673506638450787E-2</v>
      </c>
      <c r="C29">
        <v>3.6989470615277353E-2</v>
      </c>
    </row>
    <row r="30" spans="1:9" x14ac:dyDescent="0.55000000000000004">
      <c r="A30">
        <v>6</v>
      </c>
      <c r="B30">
        <v>9.6993413540630517E-3</v>
      </c>
      <c r="C30">
        <v>-3.7674237933588081E-2</v>
      </c>
    </row>
    <row r="31" spans="1:9" x14ac:dyDescent="0.55000000000000004">
      <c r="A31">
        <v>7</v>
      </c>
      <c r="B31">
        <v>4.4736598911532283E-2</v>
      </c>
      <c r="C31">
        <v>6.274374054622521E-2</v>
      </c>
    </row>
    <row r="32" spans="1:9" x14ac:dyDescent="0.55000000000000004">
      <c r="A32">
        <v>8</v>
      </c>
      <c r="B32">
        <v>1.4288604308693782E-2</v>
      </c>
      <c r="C32">
        <v>-7.273949556776127E-4</v>
      </c>
    </row>
    <row r="33" spans="1:3" x14ac:dyDescent="0.55000000000000004">
      <c r="A33">
        <v>9</v>
      </c>
      <c r="B33">
        <v>1.2346993058657704E-2</v>
      </c>
      <c r="C33">
        <v>-3.8627819408114748E-3</v>
      </c>
    </row>
    <row r="34" spans="1:3" x14ac:dyDescent="0.55000000000000004">
      <c r="A34">
        <v>10</v>
      </c>
      <c r="B34">
        <v>-7.7751598962616554E-3</v>
      </c>
      <c r="C34">
        <v>4.785270162200736E-2</v>
      </c>
    </row>
    <row r="35" spans="1:3" x14ac:dyDescent="0.55000000000000004">
      <c r="A35">
        <v>11</v>
      </c>
      <c r="B35">
        <v>5.2856064138955883E-2</v>
      </c>
      <c r="C35">
        <v>-4.7281568322779147E-2</v>
      </c>
    </row>
    <row r="36" spans="1:3" x14ac:dyDescent="0.55000000000000004">
      <c r="A36">
        <v>12</v>
      </c>
      <c r="B36">
        <v>2.5938271808910254E-2</v>
      </c>
      <c r="C36">
        <v>1.1926129431542917E-2</v>
      </c>
    </row>
    <row r="37" spans="1:3" x14ac:dyDescent="0.55000000000000004">
      <c r="A37">
        <v>13</v>
      </c>
      <c r="B37">
        <v>2.7085587547567933E-2</v>
      </c>
      <c r="C37">
        <v>1.2907160418134538E-2</v>
      </c>
    </row>
    <row r="38" spans="1:3" x14ac:dyDescent="0.55000000000000004">
      <c r="A38">
        <v>14</v>
      </c>
      <c r="B38">
        <v>4.129465169555923E-2</v>
      </c>
      <c r="C38">
        <v>-5.2058322183007141E-2</v>
      </c>
    </row>
    <row r="39" spans="1:3" x14ac:dyDescent="0.55000000000000004">
      <c r="A39">
        <v>15</v>
      </c>
      <c r="B39">
        <v>1.1464442490459486E-2</v>
      </c>
      <c r="C39">
        <v>2.3860516782063586E-2</v>
      </c>
    </row>
    <row r="40" spans="1:3" x14ac:dyDescent="0.55000000000000004">
      <c r="A40">
        <v>16</v>
      </c>
      <c r="B40">
        <v>1.9495652661063265E-2</v>
      </c>
      <c r="C40">
        <v>1.9481679992888214E-2</v>
      </c>
    </row>
    <row r="41" spans="1:3" x14ac:dyDescent="0.55000000000000004">
      <c r="A41">
        <v>17</v>
      </c>
      <c r="B41">
        <v>1.940739760424344E-2</v>
      </c>
      <c r="C41">
        <v>1.5041931923984175E-4</v>
      </c>
    </row>
    <row r="42" spans="1:3" x14ac:dyDescent="0.55000000000000004">
      <c r="A42">
        <v>18</v>
      </c>
      <c r="B42">
        <v>1.6936256013288433E-2</v>
      </c>
      <c r="C42">
        <v>-2.4908630928608268E-2</v>
      </c>
    </row>
    <row r="43" spans="1:3" x14ac:dyDescent="0.55000000000000004">
      <c r="A43">
        <v>19</v>
      </c>
      <c r="B43">
        <v>2.6556057206649004E-2</v>
      </c>
      <c r="C43">
        <v>2.743730112793244E-2</v>
      </c>
    </row>
    <row r="44" spans="1:3" x14ac:dyDescent="0.55000000000000004">
      <c r="A44">
        <v>20</v>
      </c>
      <c r="B44">
        <v>1.1552697547279308E-2</v>
      </c>
      <c r="C44">
        <v>1.6020163330988303E-2</v>
      </c>
    </row>
    <row r="45" spans="1:3" x14ac:dyDescent="0.55000000000000004">
      <c r="A45">
        <v>21</v>
      </c>
      <c r="B45">
        <v>3.1939615672658128E-2</v>
      </c>
      <c r="C45">
        <v>-3.1276359407836116E-2</v>
      </c>
    </row>
    <row r="46" spans="1:3" x14ac:dyDescent="0.55000000000000004">
      <c r="A46">
        <v>22</v>
      </c>
      <c r="B46">
        <v>2.9909749365802228E-2</v>
      </c>
      <c r="C46">
        <v>8.5850444747966187E-2</v>
      </c>
    </row>
    <row r="47" spans="1:3" x14ac:dyDescent="0.55000000000000004">
      <c r="A47">
        <v>23</v>
      </c>
      <c r="B47">
        <v>3.7499684252306903E-2</v>
      </c>
      <c r="C47">
        <v>-2.6398080752959133E-2</v>
      </c>
    </row>
    <row r="48" spans="1:3" x14ac:dyDescent="0.55000000000000004">
      <c r="A48">
        <v>24</v>
      </c>
      <c r="B48">
        <v>1.9319142547423621E-2</v>
      </c>
      <c r="C48">
        <v>1.1614449548695872E-3</v>
      </c>
    </row>
    <row r="49" spans="1:3" x14ac:dyDescent="0.55000000000000004">
      <c r="A49">
        <v>25</v>
      </c>
      <c r="B49">
        <v>5.9210428229983049E-2</v>
      </c>
      <c r="C49">
        <v>5.0398028094008653E-2</v>
      </c>
    </row>
    <row r="50" spans="1:3" x14ac:dyDescent="0.55000000000000004">
      <c r="A50">
        <v>26</v>
      </c>
      <c r="B50">
        <v>-2.2160734157892603E-2</v>
      </c>
      <c r="C50">
        <v>8.0093770418257423E-3</v>
      </c>
    </row>
    <row r="51" spans="1:3" x14ac:dyDescent="0.55000000000000004">
      <c r="A51">
        <v>27</v>
      </c>
      <c r="B51">
        <v>-1.0775831828135594E-2</v>
      </c>
      <c r="C51">
        <v>-1.2512876784573915E-2</v>
      </c>
    </row>
    <row r="52" spans="1:3" x14ac:dyDescent="0.55000000000000004">
      <c r="A52">
        <v>28</v>
      </c>
      <c r="B52">
        <v>1.2346993058657704E-2</v>
      </c>
      <c r="C52">
        <v>1.0905180290661096E-2</v>
      </c>
    </row>
    <row r="53" spans="1:3" x14ac:dyDescent="0.55000000000000004">
      <c r="A53">
        <v>29</v>
      </c>
      <c r="B53">
        <v>3.3439951638595103E-2</v>
      </c>
      <c r="C53">
        <v>2.204614741387112E-2</v>
      </c>
    </row>
    <row r="54" spans="1:3" x14ac:dyDescent="0.55000000000000004">
      <c r="A54">
        <v>30</v>
      </c>
      <c r="B54">
        <v>1.4288604308693782E-2</v>
      </c>
      <c r="C54">
        <v>-1.3691349142622372E-2</v>
      </c>
    </row>
    <row r="55" spans="1:3" x14ac:dyDescent="0.55000000000000004">
      <c r="A55">
        <v>31</v>
      </c>
      <c r="B55">
        <v>3.8205724706865479E-2</v>
      </c>
      <c r="C55">
        <v>3.5947464260113873E-2</v>
      </c>
    </row>
    <row r="56" spans="1:3" x14ac:dyDescent="0.55000000000000004">
      <c r="A56">
        <v>32</v>
      </c>
      <c r="B56">
        <v>4.0412101127361016E-2</v>
      </c>
      <c r="C56">
        <v>1.6905783763377556E-2</v>
      </c>
    </row>
    <row r="57" spans="1:3" x14ac:dyDescent="0.55000000000000004">
      <c r="A57">
        <v>33</v>
      </c>
      <c r="B57">
        <v>1.0493636865441447E-2</v>
      </c>
      <c r="C57">
        <v>1.0085278133460792E-2</v>
      </c>
    </row>
    <row r="58" spans="1:3" x14ac:dyDescent="0.55000000000000004">
      <c r="A58">
        <v>34</v>
      </c>
      <c r="B58">
        <v>-5.755101194264111E-2</v>
      </c>
      <c r="C58">
        <v>-1.0450437259913563E-2</v>
      </c>
    </row>
    <row r="59" spans="1:3" x14ac:dyDescent="0.55000000000000004">
      <c r="A59">
        <v>35</v>
      </c>
      <c r="B59">
        <v>2.5055721240712037E-2</v>
      </c>
      <c r="C59">
        <v>1.1343067476968859E-2</v>
      </c>
    </row>
    <row r="60" spans="1:3" x14ac:dyDescent="0.55000000000000004">
      <c r="A60">
        <v>36</v>
      </c>
      <c r="B60">
        <v>-7.431947273840725E-2</v>
      </c>
      <c r="C60">
        <v>-7.6707870304510567E-3</v>
      </c>
    </row>
    <row r="61" spans="1:3" x14ac:dyDescent="0.55000000000000004">
      <c r="A61">
        <v>37</v>
      </c>
      <c r="B61">
        <v>8.3833589082713322E-2</v>
      </c>
      <c r="C61">
        <v>-5.7775617862511966E-2</v>
      </c>
    </row>
    <row r="62" spans="1:3" x14ac:dyDescent="0.55000000000000004">
      <c r="A62">
        <v>38</v>
      </c>
      <c r="B62">
        <v>4.014733595690155E-2</v>
      </c>
      <c r="C62">
        <v>3.0828725827620793E-2</v>
      </c>
    </row>
    <row r="63" spans="1:3" x14ac:dyDescent="0.55000000000000004">
      <c r="A63">
        <v>39</v>
      </c>
      <c r="B63">
        <v>1.9672162774702906E-2</v>
      </c>
      <c r="C63">
        <v>3.5677576569790384E-2</v>
      </c>
    </row>
    <row r="64" spans="1:3" x14ac:dyDescent="0.55000000000000004">
      <c r="A64">
        <v>40</v>
      </c>
      <c r="B64">
        <v>4.5001364081991749E-2</v>
      </c>
      <c r="C64">
        <v>6.0241165126020541E-2</v>
      </c>
    </row>
    <row r="65" spans="1:3" x14ac:dyDescent="0.55000000000000004">
      <c r="A65">
        <v>41</v>
      </c>
      <c r="B65">
        <v>-5.1108392794794129E-2</v>
      </c>
      <c r="C65">
        <v>-3.977815731333656E-3</v>
      </c>
    </row>
    <row r="66" spans="1:3" x14ac:dyDescent="0.55000000000000004">
      <c r="A66">
        <v>42</v>
      </c>
      <c r="B66">
        <v>7.1036605843839168E-2</v>
      </c>
      <c r="C66">
        <v>1.4290555087672019E-2</v>
      </c>
    </row>
    <row r="67" spans="1:3" x14ac:dyDescent="0.55000000000000004">
      <c r="A67">
        <v>43</v>
      </c>
      <c r="B67">
        <v>2.0819478513360593E-2</v>
      </c>
      <c r="C67">
        <v>-5.4753682552070634E-3</v>
      </c>
    </row>
    <row r="68" spans="1:3" x14ac:dyDescent="0.55000000000000004">
      <c r="A68">
        <v>44</v>
      </c>
      <c r="B68">
        <v>-1.2540932964532028E-2</v>
      </c>
      <c r="C68">
        <v>2.2608643647099358E-2</v>
      </c>
    </row>
    <row r="69" spans="1:3" x14ac:dyDescent="0.55000000000000004">
      <c r="A69">
        <v>45</v>
      </c>
      <c r="B69">
        <v>2.2408069536117382E-2</v>
      </c>
      <c r="C69">
        <v>-1.2363214447654711E-2</v>
      </c>
    </row>
    <row r="70" spans="1:3" x14ac:dyDescent="0.55000000000000004">
      <c r="A70">
        <v>46</v>
      </c>
      <c r="B70">
        <v>2.8232903286225616E-2</v>
      </c>
      <c r="C70">
        <v>1.4837767336205038E-3</v>
      </c>
    </row>
    <row r="71" spans="1:3" x14ac:dyDescent="0.55000000000000004">
      <c r="A71">
        <v>47</v>
      </c>
      <c r="B71">
        <v>4.4118813513793528E-2</v>
      </c>
      <c r="C71">
        <v>1.0550445469234775E-2</v>
      </c>
    </row>
    <row r="72" spans="1:3" x14ac:dyDescent="0.55000000000000004">
      <c r="A72">
        <v>48</v>
      </c>
      <c r="B72">
        <v>3.4410757263613138E-2</v>
      </c>
      <c r="C72">
        <v>9.4834022731701412E-3</v>
      </c>
    </row>
    <row r="73" spans="1:3" x14ac:dyDescent="0.55000000000000004">
      <c r="A73">
        <v>49</v>
      </c>
      <c r="B73">
        <v>8.9933008995044771E-3</v>
      </c>
      <c r="C73">
        <v>6.9161325282079134E-2</v>
      </c>
    </row>
    <row r="74" spans="1:3" x14ac:dyDescent="0.55000000000000004">
      <c r="A74">
        <v>50</v>
      </c>
      <c r="B74">
        <v>-6.1963764783632212E-2</v>
      </c>
      <c r="C74">
        <v>1.2476097925357969E-2</v>
      </c>
    </row>
    <row r="75" spans="1:3" x14ac:dyDescent="0.55000000000000004">
      <c r="A75">
        <v>51</v>
      </c>
      <c r="B75">
        <v>-0.10803290444357916</v>
      </c>
      <c r="C75">
        <v>8.295037656667778E-2</v>
      </c>
    </row>
    <row r="76" spans="1:3" x14ac:dyDescent="0.55000000000000004">
      <c r="A76">
        <v>52</v>
      </c>
      <c r="B76">
        <v>0.1299909837994801</v>
      </c>
      <c r="C76">
        <v>6.3352534720274023E-3</v>
      </c>
    </row>
    <row r="77" spans="1:3" x14ac:dyDescent="0.55000000000000004">
      <c r="A77">
        <v>53</v>
      </c>
      <c r="B77">
        <v>5.9122173173163227E-2</v>
      </c>
      <c r="C77">
        <v>-3.6679100046190766E-2</v>
      </c>
    </row>
    <row r="78" spans="1:3" x14ac:dyDescent="0.55000000000000004">
      <c r="A78">
        <v>54</v>
      </c>
      <c r="B78">
        <v>3.158659544537884E-2</v>
      </c>
      <c r="C78">
        <v>8.1965684229845556E-2</v>
      </c>
    </row>
    <row r="79" spans="1:3" x14ac:dyDescent="0.55000000000000004">
      <c r="A79">
        <v>55</v>
      </c>
      <c r="B79">
        <v>6.1416804650478593E-2</v>
      </c>
      <c r="C79">
        <v>-5.4146212117462955E-2</v>
      </c>
    </row>
    <row r="80" spans="1:3" x14ac:dyDescent="0.55000000000000004">
      <c r="A80">
        <v>56</v>
      </c>
      <c r="B80">
        <v>7.7214459821226683E-2</v>
      </c>
      <c r="C80">
        <v>2.2778562198933414E-2</v>
      </c>
    </row>
    <row r="81" spans="1:3" x14ac:dyDescent="0.55000000000000004">
      <c r="A81">
        <v>57</v>
      </c>
      <c r="B81">
        <v>-2.2160734157892603E-2</v>
      </c>
      <c r="C81">
        <v>-4.3081562475968796E-2</v>
      </c>
    </row>
    <row r="82" spans="1:3" x14ac:dyDescent="0.55000000000000004">
      <c r="A82">
        <v>58</v>
      </c>
      <c r="B82">
        <v>-8.3929452940004062E-3</v>
      </c>
      <c r="C82">
        <v>-2.9077118098827598E-2</v>
      </c>
    </row>
    <row r="83" spans="1:3" x14ac:dyDescent="0.55000000000000004">
      <c r="A83">
        <v>59</v>
      </c>
      <c r="B83">
        <v>0.11984165226520058</v>
      </c>
      <c r="C83">
        <v>-6.264916427108401E-2</v>
      </c>
    </row>
    <row r="84" spans="1:3" x14ac:dyDescent="0.55000000000000004">
      <c r="A84">
        <v>60</v>
      </c>
      <c r="B84">
        <v>5.0826197832099983E-2</v>
      </c>
      <c r="C84">
        <v>-9.2001101589430923E-3</v>
      </c>
    </row>
    <row r="85" spans="1:3" x14ac:dyDescent="0.55000000000000004">
      <c r="A85">
        <v>61</v>
      </c>
      <c r="B85">
        <v>9.3463211267837635E-3</v>
      </c>
      <c r="C85">
        <v>3.3545506945600247E-2</v>
      </c>
    </row>
    <row r="86" spans="1:3" x14ac:dyDescent="0.55000000000000004">
      <c r="A86">
        <v>62</v>
      </c>
      <c r="B86">
        <v>3.4763777490892427E-2</v>
      </c>
      <c r="C86">
        <v>-3.2953209863855408E-2</v>
      </c>
    </row>
    <row r="87" spans="1:3" x14ac:dyDescent="0.55000000000000004">
      <c r="A87">
        <v>63</v>
      </c>
      <c r="B87">
        <v>3.7852704479586191E-2</v>
      </c>
      <c r="C87">
        <v>-2.0927846060775551E-2</v>
      </c>
    </row>
    <row r="88" spans="1:3" x14ac:dyDescent="0.55000000000000004">
      <c r="A88">
        <v>64</v>
      </c>
      <c r="B88">
        <v>5.3650359650334281E-2</v>
      </c>
      <c r="C88">
        <v>1.5951566838605311E-2</v>
      </c>
    </row>
    <row r="89" spans="1:3" x14ac:dyDescent="0.55000000000000004">
      <c r="A89">
        <v>65</v>
      </c>
      <c r="B89">
        <v>1.2611758229117169E-2</v>
      </c>
      <c r="C89">
        <v>-2.2525422907052034E-2</v>
      </c>
    </row>
    <row r="90" spans="1:3" x14ac:dyDescent="0.55000000000000004">
      <c r="A90">
        <v>66</v>
      </c>
      <c r="B90">
        <v>3.4145992093153679E-2</v>
      </c>
      <c r="C90">
        <v>5.3348361081064596E-2</v>
      </c>
    </row>
    <row r="91" spans="1:3" x14ac:dyDescent="0.55000000000000004">
      <c r="A91">
        <v>67</v>
      </c>
      <c r="B91">
        <v>2.1790284138378628E-2</v>
      </c>
      <c r="C91">
        <v>2.992615351805545E-2</v>
      </c>
    </row>
    <row r="92" spans="1:3" x14ac:dyDescent="0.55000000000000004">
      <c r="A92">
        <v>68</v>
      </c>
      <c r="B92">
        <v>3.5911093229550106E-2</v>
      </c>
      <c r="C92">
        <v>2.3651435977267266E-2</v>
      </c>
    </row>
    <row r="93" spans="1:3" x14ac:dyDescent="0.55000000000000004">
      <c r="A93">
        <v>69</v>
      </c>
      <c r="B93">
        <v>-2.8868118476199051E-2</v>
      </c>
      <c r="C93">
        <v>-3.5463021150897528E-2</v>
      </c>
    </row>
    <row r="94" spans="1:3" x14ac:dyDescent="0.55000000000000004">
      <c r="A94">
        <v>70</v>
      </c>
      <c r="B94">
        <v>6.8477209196064329E-2</v>
      </c>
      <c r="C94">
        <v>0.10781411018772637</v>
      </c>
    </row>
    <row r="95" spans="1:3" x14ac:dyDescent="0.55000000000000004">
      <c r="A95">
        <v>71</v>
      </c>
      <c r="B95">
        <v>-3.9801924530093197E-3</v>
      </c>
      <c r="C95">
        <v>8.7413823534501995E-4</v>
      </c>
    </row>
    <row r="96" spans="1:3" x14ac:dyDescent="0.55000000000000004">
      <c r="A96">
        <v>72</v>
      </c>
      <c r="B96">
        <v>3.8470489877324945E-2</v>
      </c>
      <c r="C96">
        <v>-1.9376512578177095E-2</v>
      </c>
    </row>
    <row r="97" spans="1:3" x14ac:dyDescent="0.55000000000000004">
      <c r="A97">
        <v>73</v>
      </c>
      <c r="B97">
        <v>-4.4401008476487681E-2</v>
      </c>
      <c r="C97">
        <v>-3.0943962920254774E-2</v>
      </c>
    </row>
    <row r="98" spans="1:3" x14ac:dyDescent="0.55000000000000004">
      <c r="A98">
        <v>74</v>
      </c>
      <c r="B98">
        <v>-1.0158046430396844E-2</v>
      </c>
      <c r="C98">
        <v>-2.9040611996019167E-2</v>
      </c>
    </row>
    <row r="99" spans="1:3" x14ac:dyDescent="0.55000000000000004">
      <c r="A99">
        <v>75</v>
      </c>
      <c r="B99">
        <v>3.7146664025027615E-2</v>
      </c>
      <c r="C99">
        <v>-3.1513044158953674E-3</v>
      </c>
    </row>
    <row r="100" spans="1:3" x14ac:dyDescent="0.55000000000000004">
      <c r="A100">
        <v>76</v>
      </c>
      <c r="B100">
        <v>-7.3083901942929741E-2</v>
      </c>
      <c r="C100">
        <v>-2.6783315309475253E-2</v>
      </c>
    </row>
    <row r="101" spans="1:3" x14ac:dyDescent="0.55000000000000004">
      <c r="A101">
        <v>77</v>
      </c>
      <c r="B101">
        <v>6.963434592648577E-3</v>
      </c>
      <c r="C101">
        <v>-2.7622089393881798E-2</v>
      </c>
    </row>
    <row r="102" spans="1:3" x14ac:dyDescent="0.55000000000000004">
      <c r="A102">
        <v>78</v>
      </c>
      <c r="B102">
        <v>-6.4170141204127756E-2</v>
      </c>
      <c r="C102">
        <v>1.0449735151538034E-2</v>
      </c>
    </row>
    <row r="103" spans="1:3" x14ac:dyDescent="0.55000000000000004">
      <c r="A103">
        <v>79</v>
      </c>
      <c r="B103">
        <v>9.442419590109194E-2</v>
      </c>
      <c r="C103">
        <v>-2.1274595505184624E-3</v>
      </c>
    </row>
    <row r="104" spans="1:3" x14ac:dyDescent="0.55000000000000004">
      <c r="A104">
        <v>80</v>
      </c>
      <c r="B104">
        <v>-2.3308049896550276E-2</v>
      </c>
      <c r="C104">
        <v>-4.7231947394897375E-2</v>
      </c>
    </row>
    <row r="105" spans="1:3" x14ac:dyDescent="0.55000000000000004">
      <c r="A105">
        <v>81</v>
      </c>
      <c r="B105">
        <v>-7.2466116545191001E-2</v>
      </c>
      <c r="C105">
        <v>-3.6810142575563295E-2</v>
      </c>
    </row>
    <row r="106" spans="1:3" x14ac:dyDescent="0.55000000000000004">
      <c r="A106">
        <v>82</v>
      </c>
      <c r="B106">
        <v>7.9244326128082576E-2</v>
      </c>
      <c r="C106">
        <v>-8.4850266720806838E-2</v>
      </c>
    </row>
    <row r="107" spans="1:3" x14ac:dyDescent="0.55000000000000004">
      <c r="A107">
        <v>83</v>
      </c>
      <c r="B107">
        <v>5.1002707945739634E-2</v>
      </c>
      <c r="C107">
        <v>4.5222662797039417E-2</v>
      </c>
    </row>
    <row r="108" spans="1:3" x14ac:dyDescent="0.55000000000000004">
      <c r="A108">
        <v>84</v>
      </c>
      <c r="B108">
        <v>-4.6342619726523752E-2</v>
      </c>
      <c r="C108">
        <v>-1.4353886245034232E-2</v>
      </c>
    </row>
    <row r="109" spans="1:3" x14ac:dyDescent="0.55000000000000004">
      <c r="A109">
        <v>85</v>
      </c>
      <c r="B109">
        <v>6.8300699082424698E-2</v>
      </c>
      <c r="C109">
        <v>-3.8484101097287393E-2</v>
      </c>
    </row>
    <row r="110" spans="1:3" x14ac:dyDescent="0.55000000000000004">
      <c r="A110">
        <v>86</v>
      </c>
      <c r="B110">
        <v>-1.2717443078171672E-2</v>
      </c>
      <c r="C110">
        <v>1.5814451728148604E-2</v>
      </c>
    </row>
    <row r="111" spans="1:3" x14ac:dyDescent="0.55000000000000004">
      <c r="A111">
        <v>87</v>
      </c>
      <c r="B111">
        <v>3.1851360615838306E-2</v>
      </c>
      <c r="C111">
        <v>0.12332536795774741</v>
      </c>
    </row>
    <row r="112" spans="1:3" x14ac:dyDescent="0.55000000000000004">
      <c r="A112">
        <v>88</v>
      </c>
      <c r="B112">
        <v>1.5435920047351464E-2</v>
      </c>
      <c r="C112">
        <v>4.6828856027025453E-2</v>
      </c>
    </row>
    <row r="113" spans="1:3" x14ac:dyDescent="0.55000000000000004">
      <c r="A113">
        <v>89</v>
      </c>
      <c r="B113">
        <v>1.2964778456396455E-2</v>
      </c>
      <c r="C113">
        <v>5.2204441707473195E-2</v>
      </c>
    </row>
    <row r="114" spans="1:3" x14ac:dyDescent="0.55000000000000004">
      <c r="A114">
        <v>90</v>
      </c>
      <c r="B114">
        <v>6.6976873230127368E-2</v>
      </c>
      <c r="C114">
        <v>-3.1711270801605754E-2</v>
      </c>
    </row>
    <row r="115" spans="1:3" x14ac:dyDescent="0.55000000000000004">
      <c r="A115">
        <v>91</v>
      </c>
      <c r="B115">
        <v>3.8293979763685287E-2</v>
      </c>
      <c r="C115">
        <v>-5.6360556525357118E-2</v>
      </c>
    </row>
    <row r="116" spans="1:3" x14ac:dyDescent="0.55000000000000004">
      <c r="A116">
        <v>92</v>
      </c>
      <c r="B116">
        <v>-1.0864086884955413E-2</v>
      </c>
      <c r="C116">
        <v>-1.7927396814393006E-2</v>
      </c>
    </row>
    <row r="117" spans="1:3" x14ac:dyDescent="0.55000000000000004">
      <c r="A117">
        <v>93</v>
      </c>
      <c r="B117">
        <v>-3.6193288192244266E-2</v>
      </c>
      <c r="C117">
        <v>-2.7098294979202853E-3</v>
      </c>
    </row>
    <row r="118" spans="1:3" x14ac:dyDescent="0.55000000000000004">
      <c r="A118">
        <v>94</v>
      </c>
      <c r="B118">
        <v>-1.7836236373721333E-2</v>
      </c>
      <c r="C118">
        <v>8.3951787647133666E-2</v>
      </c>
    </row>
    <row r="119" spans="1:3" x14ac:dyDescent="0.55000000000000004">
      <c r="A119">
        <v>95</v>
      </c>
      <c r="B119">
        <v>8.8334596980524233E-2</v>
      </c>
      <c r="C119">
        <v>2.7936020432999462E-2</v>
      </c>
    </row>
    <row r="120" spans="1:3" x14ac:dyDescent="0.55000000000000004">
      <c r="A120">
        <v>96</v>
      </c>
      <c r="B120">
        <v>5.2767809082136047E-2</v>
      </c>
      <c r="C120">
        <v>-6.2627799546079665E-2</v>
      </c>
    </row>
    <row r="121" spans="1:3" x14ac:dyDescent="0.55000000000000004">
      <c r="A121">
        <v>97</v>
      </c>
      <c r="B121">
        <v>1.6406725672369504E-2</v>
      </c>
      <c r="C121">
        <v>3.617434194451695E-2</v>
      </c>
    </row>
    <row r="122" spans="1:3" x14ac:dyDescent="0.55000000000000004">
      <c r="A122">
        <v>98</v>
      </c>
      <c r="B122">
        <v>5.4709420332172139E-2</v>
      </c>
      <c r="C122">
        <v>-1.8514810329953141E-2</v>
      </c>
    </row>
    <row r="123" spans="1:3" x14ac:dyDescent="0.55000000000000004">
      <c r="A123">
        <v>99</v>
      </c>
      <c r="B123">
        <v>3.5028542661351893E-2</v>
      </c>
      <c r="C123">
        <v>-2.0331532389466625E-2</v>
      </c>
    </row>
    <row r="124" spans="1:3" x14ac:dyDescent="0.55000000000000004">
      <c r="A124">
        <v>100</v>
      </c>
      <c r="B124">
        <v>-3.1074494896694602E-2</v>
      </c>
      <c r="C124">
        <v>-4.8235578597803835E-2</v>
      </c>
    </row>
    <row r="125" spans="1:3" x14ac:dyDescent="0.55000000000000004">
      <c r="A125">
        <v>101</v>
      </c>
      <c r="B125">
        <v>4.8178546127505328E-2</v>
      </c>
      <c r="C125">
        <v>1.3689098325046514E-2</v>
      </c>
    </row>
    <row r="126" spans="1:3" x14ac:dyDescent="0.55000000000000004">
      <c r="A126">
        <v>102</v>
      </c>
      <c r="B126">
        <v>3.4675522434072605E-2</v>
      </c>
      <c r="C126">
        <v>3.9817121423502876E-2</v>
      </c>
    </row>
    <row r="127" spans="1:3" x14ac:dyDescent="0.55000000000000004">
      <c r="A127">
        <v>103</v>
      </c>
      <c r="B127">
        <v>2.073122345654077E-2</v>
      </c>
      <c r="C127">
        <v>-8.9220498128777248E-2</v>
      </c>
    </row>
    <row r="128" spans="1:3" x14ac:dyDescent="0.55000000000000004">
      <c r="A128">
        <v>104</v>
      </c>
      <c r="B128">
        <v>2.4084915615693994E-2</v>
      </c>
      <c r="C128">
        <v>-3.1777130965853925E-2</v>
      </c>
    </row>
    <row r="129" spans="1:3" x14ac:dyDescent="0.55000000000000004">
      <c r="A129">
        <v>105</v>
      </c>
      <c r="B129">
        <v>2.5143976297531855E-2</v>
      </c>
      <c r="C129">
        <v>4.2634335869755555E-3</v>
      </c>
    </row>
    <row r="130" spans="1:3" x14ac:dyDescent="0.55000000000000004">
      <c r="A130">
        <v>106</v>
      </c>
      <c r="B130">
        <v>1.1386008425403413E-3</v>
      </c>
      <c r="C130">
        <v>-6.0697446245096168E-2</v>
      </c>
    </row>
    <row r="131" spans="1:3" x14ac:dyDescent="0.55000000000000004">
      <c r="A131">
        <v>107</v>
      </c>
      <c r="B131">
        <v>6.7241638400586834E-2</v>
      </c>
      <c r="C131">
        <v>-2.9135173156350169E-2</v>
      </c>
    </row>
    <row r="132" spans="1:3" x14ac:dyDescent="0.55000000000000004">
      <c r="A132">
        <v>108</v>
      </c>
      <c r="B132">
        <v>-1.8012746487360974E-2</v>
      </c>
      <c r="C132">
        <v>1.1676605856738966E-2</v>
      </c>
    </row>
    <row r="133" spans="1:3" x14ac:dyDescent="0.55000000000000004">
      <c r="A133">
        <v>109</v>
      </c>
      <c r="B133">
        <v>3.4675522434072605E-2</v>
      </c>
      <c r="C133">
        <v>-5.3654246589732384E-2</v>
      </c>
    </row>
    <row r="134" spans="1:3" x14ac:dyDescent="0.55000000000000004">
      <c r="A134">
        <v>110</v>
      </c>
      <c r="B134">
        <v>-1.1570127339513989E-2</v>
      </c>
      <c r="C134">
        <v>-3.5265873888665242E-2</v>
      </c>
    </row>
    <row r="135" spans="1:3" x14ac:dyDescent="0.55000000000000004">
      <c r="A135">
        <v>111</v>
      </c>
      <c r="B135">
        <v>-4.6430874783343574E-2</v>
      </c>
      <c r="C135">
        <v>-9.482412923539664E-3</v>
      </c>
    </row>
    <row r="136" spans="1:3" x14ac:dyDescent="0.55000000000000004">
      <c r="A136">
        <v>112</v>
      </c>
      <c r="B136">
        <v>2.5506817516574905E-3</v>
      </c>
      <c r="C136">
        <v>4.6880898262801021E-2</v>
      </c>
    </row>
    <row r="137" spans="1:3" x14ac:dyDescent="0.55000000000000004">
      <c r="A137">
        <v>113</v>
      </c>
      <c r="B137">
        <v>6.3446670957334472E-2</v>
      </c>
      <c r="C137">
        <v>9.7454976332216336E-2</v>
      </c>
    </row>
    <row r="138" spans="1:3" x14ac:dyDescent="0.55000000000000004">
      <c r="A138">
        <v>114</v>
      </c>
      <c r="B138">
        <v>5.2856064138955883E-2</v>
      </c>
      <c r="C138">
        <v>2.620809679870896E-2</v>
      </c>
    </row>
    <row r="139" spans="1:3" x14ac:dyDescent="0.55000000000000004">
      <c r="A139">
        <v>115</v>
      </c>
      <c r="B139">
        <v>2.7438607774847221E-2</v>
      </c>
      <c r="C139">
        <v>4.1717296904907594E-2</v>
      </c>
    </row>
    <row r="140" spans="1:3" x14ac:dyDescent="0.55000000000000004">
      <c r="A140">
        <v>116</v>
      </c>
      <c r="B140">
        <v>2.6203036979369716E-2</v>
      </c>
      <c r="C140">
        <v>-8.0256127148834039E-2</v>
      </c>
    </row>
    <row r="141" spans="1:3" x14ac:dyDescent="0.55000000000000004">
      <c r="A141">
        <v>117</v>
      </c>
      <c r="B141">
        <v>3.9882570786442084E-2</v>
      </c>
      <c r="C141">
        <v>-1.9279424758845174E-2</v>
      </c>
    </row>
    <row r="142" spans="1:3" x14ac:dyDescent="0.55000000000000004">
      <c r="A142">
        <v>118</v>
      </c>
      <c r="B142">
        <v>2.7262097661207577E-2</v>
      </c>
      <c r="C142">
        <v>-3.1232481432217539E-2</v>
      </c>
    </row>
    <row r="143" spans="1:3" ht="14.7" thickBot="1" x14ac:dyDescent="0.6">
      <c r="A143" s="3">
        <v>119</v>
      </c>
      <c r="B143" s="3">
        <v>8.816790785864833E-3</v>
      </c>
      <c r="C143" s="3">
        <v>-6.164193477901124E-2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Analysis</vt:lpstr>
      <vt:lpstr>Regression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Ion, Mihai B.</cp:lastModifiedBy>
  <dcterms:created xsi:type="dcterms:W3CDTF">2026-01-11T17:34:13Z</dcterms:created>
  <dcterms:modified xsi:type="dcterms:W3CDTF">2026-02-26T17:36:13Z</dcterms:modified>
</cp:coreProperties>
</file>