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09_review\Section1\"/>
    </mc:Choice>
  </mc:AlternateContent>
  <xr:revisionPtr revIDLastSave="0" documentId="13_ncr:1_{DFF21A3F-CBB0-4CED-AD7F-EFD6BDBF152C}" xr6:coauthVersionLast="47" xr6:coauthVersionMax="47" xr10:uidLastSave="{00000000-0000-0000-0000-000000000000}"/>
  <bookViews>
    <workbookView xWindow="-96" yWindow="-96" windowWidth="23232" windowHeight="13872" activeTab="1" xr2:uid="{00000000-000D-0000-FFFF-FFFF00000000}"/>
  </bookViews>
  <sheets>
    <sheet name="Parts 1-3" sheetId="1" r:id="rId1"/>
    <sheet name="Part 4" sheetId="2" r:id="rId2"/>
  </sheets>
  <definedNames>
    <definedName name="solver_adj" localSheetId="1" hidden="1">'Part 4'!$J$23:$J$28</definedName>
    <definedName name="solver_adj" localSheetId="0" hidden="1">'Parts 1-3'!$J$23:$J$28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2147483647</definedName>
    <definedName name="solver_itr" localSheetId="0" hidden="1">2147483647</definedName>
    <definedName name="solver_lhs1" localSheetId="1" hidden="1">'Part 4'!$J$23:$J$28</definedName>
    <definedName name="solver_lhs1" localSheetId="0" hidden="1">'Parts 1-3'!$J$29</definedName>
    <definedName name="solver_lhs2" localSheetId="1" hidden="1">'Part 4'!$J$29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2</definedName>
    <definedName name="solver_nod" localSheetId="1" hidden="1">2147483647</definedName>
    <definedName name="solver_nod" localSheetId="0" hidden="1">2147483647</definedName>
    <definedName name="solver_num" localSheetId="1" hidden="1">2</definedName>
    <definedName name="solver_num" localSheetId="0" hidden="1">1</definedName>
    <definedName name="solver_nwt" localSheetId="1" hidden="1">1</definedName>
    <definedName name="solver_nwt" localSheetId="0" hidden="1">1</definedName>
    <definedName name="solver_opt" localSheetId="1" hidden="1">'Part 4'!$J$35</definedName>
    <definedName name="solver_opt" localSheetId="0" hidden="1">'Parts 1-3'!$J$35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1" localSheetId="1" hidden="1">1</definedName>
    <definedName name="solver_rel1" localSheetId="0" hidden="1">2</definedName>
    <definedName name="solver_rel2" localSheetId="1" hidden="1">2</definedName>
    <definedName name="solver_rhs1" localSheetId="1" hidden="1">0.4</definedName>
    <definedName name="solver_rhs1" localSheetId="0" hidden="1">1</definedName>
    <definedName name="solver_rhs2" localSheetId="1" hidden="1">1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2147483647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1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04" i="2" l="1"/>
  <c r="T204" i="2"/>
  <c r="V201" i="2"/>
  <c r="V185" i="2"/>
  <c r="T183" i="2"/>
  <c r="R183" i="2"/>
  <c r="T180" i="2"/>
  <c r="T164" i="2"/>
  <c r="V161" i="2"/>
  <c r="W148" i="2"/>
  <c r="V148" i="2"/>
  <c r="U148" i="2"/>
  <c r="T140" i="2"/>
  <c r="T138" i="2"/>
  <c r="S138" i="2"/>
  <c r="W137" i="2"/>
  <c r="T130" i="2"/>
  <c r="S130" i="2"/>
  <c r="R130" i="2"/>
  <c r="V129" i="2"/>
  <c r="W121" i="2"/>
  <c r="V119" i="2"/>
  <c r="W113" i="2"/>
  <c r="V113" i="2"/>
  <c r="U111" i="2"/>
  <c r="W105" i="2"/>
  <c r="V105" i="2"/>
  <c r="V103" i="2"/>
  <c r="T103" i="2"/>
  <c r="V97" i="2"/>
  <c r="V95" i="2"/>
  <c r="U95" i="2"/>
  <c r="V87" i="2"/>
  <c r="U87" i="2"/>
  <c r="T87" i="2"/>
  <c r="U79" i="2"/>
  <c r="T79" i="2"/>
  <c r="S79" i="2"/>
  <c r="T71" i="2"/>
  <c r="S71" i="2"/>
  <c r="R71" i="2"/>
  <c r="W68" i="2"/>
  <c r="R61" i="2"/>
  <c r="V60" i="2"/>
  <c r="W50" i="2"/>
  <c r="W44" i="2"/>
  <c r="V39" i="2"/>
  <c r="T39" i="2"/>
  <c r="W34" i="2"/>
  <c r="V34" i="2"/>
  <c r="T34" i="2"/>
  <c r="W30" i="2"/>
  <c r="V30" i="2"/>
  <c r="T30" i="2"/>
  <c r="J29" i="2"/>
  <c r="V27" i="2"/>
  <c r="U27" i="2"/>
  <c r="T27" i="2"/>
  <c r="W25" i="2"/>
  <c r="V22" i="2"/>
  <c r="U22" i="2"/>
  <c r="T22" i="2"/>
  <c r="V17" i="2"/>
  <c r="U17" i="2"/>
  <c r="T17" i="2"/>
  <c r="V13" i="2"/>
  <c r="W12" i="2"/>
  <c r="V12" i="2"/>
  <c r="T12" i="2"/>
  <c r="W9" i="2"/>
  <c r="U9" i="2"/>
  <c r="U8" i="2"/>
  <c r="T8" i="2"/>
  <c r="S8" i="2"/>
  <c r="J8" i="2"/>
  <c r="O7" i="2"/>
  <c r="O8" i="2" s="1"/>
  <c r="N7" i="2"/>
  <c r="N8" i="2" s="1"/>
  <c r="M7" i="2"/>
  <c r="M8" i="2" s="1"/>
  <c r="L7" i="2"/>
  <c r="L8" i="2" s="1"/>
  <c r="K7" i="2"/>
  <c r="K8" i="2" s="1"/>
  <c r="J7" i="2"/>
  <c r="O6" i="2"/>
  <c r="W140" i="2" s="1"/>
  <c r="N6" i="2"/>
  <c r="V209" i="2" s="1"/>
  <c r="M6" i="2"/>
  <c r="U140" i="2" s="1"/>
  <c r="L6" i="2"/>
  <c r="T159" i="2" s="1"/>
  <c r="K6" i="2"/>
  <c r="S135" i="2" s="1"/>
  <c r="J6" i="2"/>
  <c r="R202" i="2" s="1"/>
  <c r="W5" i="2"/>
  <c r="V5" i="2"/>
  <c r="U5" i="2"/>
  <c r="W3" i="2"/>
  <c r="V3" i="2"/>
  <c r="U3" i="2"/>
  <c r="T3" i="2"/>
  <c r="S3" i="2"/>
  <c r="J3" i="2"/>
  <c r="O57" i="1"/>
  <c r="N57" i="1"/>
  <c r="M57" i="1"/>
  <c r="L57" i="1"/>
  <c r="K57" i="1"/>
  <c r="J57" i="1"/>
  <c r="K56" i="1"/>
  <c r="L56" i="1"/>
  <c r="M56" i="1"/>
  <c r="N56" i="1"/>
  <c r="O56" i="1"/>
  <c r="J56" i="1"/>
  <c r="K55" i="1"/>
  <c r="L55" i="1"/>
  <c r="M55" i="1"/>
  <c r="N55" i="1"/>
  <c r="O55" i="1"/>
  <c r="J55" i="1"/>
  <c r="O53" i="1"/>
  <c r="N53" i="1"/>
  <c r="M53" i="1"/>
  <c r="L53" i="1"/>
  <c r="K53" i="1"/>
  <c r="J53" i="1"/>
  <c r="K46" i="1"/>
  <c r="L46" i="1"/>
  <c r="M46" i="1"/>
  <c r="N46" i="1"/>
  <c r="O46" i="1"/>
  <c r="K47" i="1"/>
  <c r="L47" i="1"/>
  <c r="M47" i="1"/>
  <c r="N47" i="1"/>
  <c r="O47" i="1"/>
  <c r="K48" i="1"/>
  <c r="L48" i="1"/>
  <c r="M48" i="1"/>
  <c r="N48" i="1"/>
  <c r="O48" i="1"/>
  <c r="K49" i="1"/>
  <c r="L49" i="1"/>
  <c r="M49" i="1"/>
  <c r="N49" i="1"/>
  <c r="O49" i="1"/>
  <c r="K50" i="1"/>
  <c r="L50" i="1"/>
  <c r="M50" i="1"/>
  <c r="N50" i="1"/>
  <c r="O50" i="1"/>
  <c r="K51" i="1"/>
  <c r="L51" i="1"/>
  <c r="M51" i="1"/>
  <c r="N51" i="1"/>
  <c r="O51" i="1"/>
  <c r="J46" i="1"/>
  <c r="J47" i="1"/>
  <c r="J48" i="1"/>
  <c r="J49" i="1"/>
  <c r="J50" i="1"/>
  <c r="J51" i="1"/>
  <c r="K52" i="1"/>
  <c r="L52" i="1"/>
  <c r="M52" i="1"/>
  <c r="N52" i="1"/>
  <c r="O52" i="1"/>
  <c r="J52" i="1"/>
  <c r="K41" i="1"/>
  <c r="L41" i="1"/>
  <c r="M41" i="1"/>
  <c r="N41" i="1"/>
  <c r="O41" i="1"/>
  <c r="K42" i="1"/>
  <c r="L42" i="1"/>
  <c r="M42" i="1"/>
  <c r="N42" i="1"/>
  <c r="O42" i="1"/>
  <c r="J41" i="1"/>
  <c r="J42" i="1"/>
  <c r="J33" i="1" a="1"/>
  <c r="J33" i="1" s="1"/>
  <c r="J34" i="1" s="1"/>
  <c r="J32" i="1" a="1"/>
  <c r="J32" i="1" s="1"/>
  <c r="J29" i="1"/>
  <c r="J13" i="1" a="1"/>
  <c r="J13" i="1" s="1"/>
  <c r="R3" i="1"/>
  <c r="S3" i="1"/>
  <c r="T3" i="1"/>
  <c r="U3" i="1"/>
  <c r="V3" i="1"/>
  <c r="W3" i="1"/>
  <c r="R4" i="1"/>
  <c r="S4" i="1"/>
  <c r="T4" i="1"/>
  <c r="U4" i="1"/>
  <c r="V4" i="1"/>
  <c r="W4" i="1"/>
  <c r="R5" i="1"/>
  <c r="S5" i="1"/>
  <c r="T5" i="1"/>
  <c r="U5" i="1"/>
  <c r="V5" i="1"/>
  <c r="W5" i="1"/>
  <c r="R6" i="1"/>
  <c r="S6" i="1"/>
  <c r="T6" i="1"/>
  <c r="U6" i="1"/>
  <c r="V6" i="1"/>
  <c r="W6" i="1"/>
  <c r="R7" i="1"/>
  <c r="S7" i="1"/>
  <c r="T7" i="1"/>
  <c r="U7" i="1"/>
  <c r="V7" i="1"/>
  <c r="W7" i="1"/>
  <c r="R8" i="1"/>
  <c r="S8" i="1"/>
  <c r="T8" i="1"/>
  <c r="U8" i="1"/>
  <c r="V8" i="1"/>
  <c r="W8" i="1"/>
  <c r="R9" i="1"/>
  <c r="S9" i="1"/>
  <c r="T9" i="1"/>
  <c r="U9" i="1"/>
  <c r="V9" i="1"/>
  <c r="W9" i="1"/>
  <c r="R10" i="1"/>
  <c r="S10" i="1"/>
  <c r="T10" i="1"/>
  <c r="U10" i="1"/>
  <c r="V10" i="1"/>
  <c r="W10" i="1"/>
  <c r="R11" i="1"/>
  <c r="S11" i="1"/>
  <c r="T11" i="1"/>
  <c r="U11" i="1"/>
  <c r="V11" i="1"/>
  <c r="W11" i="1"/>
  <c r="R12" i="1"/>
  <c r="S12" i="1"/>
  <c r="T12" i="1"/>
  <c r="U12" i="1"/>
  <c r="V12" i="1"/>
  <c r="W12" i="1"/>
  <c r="R13" i="1"/>
  <c r="S13" i="1"/>
  <c r="T13" i="1"/>
  <c r="U13" i="1"/>
  <c r="V13" i="1"/>
  <c r="W13" i="1"/>
  <c r="R14" i="1"/>
  <c r="S14" i="1"/>
  <c r="T14" i="1"/>
  <c r="U14" i="1"/>
  <c r="V14" i="1"/>
  <c r="W14" i="1"/>
  <c r="R15" i="1"/>
  <c r="S15" i="1"/>
  <c r="T15" i="1"/>
  <c r="U15" i="1"/>
  <c r="V15" i="1"/>
  <c r="W15" i="1"/>
  <c r="R16" i="1"/>
  <c r="S16" i="1"/>
  <c r="T16" i="1"/>
  <c r="U16" i="1"/>
  <c r="V16" i="1"/>
  <c r="W16" i="1"/>
  <c r="R17" i="1"/>
  <c r="S17" i="1"/>
  <c r="T17" i="1"/>
  <c r="U17" i="1"/>
  <c r="V17" i="1"/>
  <c r="W17" i="1"/>
  <c r="R18" i="1"/>
  <c r="S18" i="1"/>
  <c r="T18" i="1"/>
  <c r="U18" i="1"/>
  <c r="V18" i="1"/>
  <c r="W18" i="1"/>
  <c r="R19" i="1"/>
  <c r="S19" i="1"/>
  <c r="T19" i="1"/>
  <c r="U19" i="1"/>
  <c r="V19" i="1"/>
  <c r="W19" i="1"/>
  <c r="R20" i="1"/>
  <c r="S20" i="1"/>
  <c r="T20" i="1"/>
  <c r="U20" i="1"/>
  <c r="V20" i="1"/>
  <c r="W20" i="1"/>
  <c r="R21" i="1"/>
  <c r="S21" i="1"/>
  <c r="T21" i="1"/>
  <c r="U21" i="1"/>
  <c r="V21" i="1"/>
  <c r="W21" i="1"/>
  <c r="R22" i="1"/>
  <c r="S22" i="1"/>
  <c r="T22" i="1"/>
  <c r="U22" i="1"/>
  <c r="V22" i="1"/>
  <c r="W22" i="1"/>
  <c r="R23" i="1"/>
  <c r="S23" i="1"/>
  <c r="T23" i="1"/>
  <c r="U23" i="1"/>
  <c r="V23" i="1"/>
  <c r="W23" i="1"/>
  <c r="R24" i="1"/>
  <c r="S24" i="1"/>
  <c r="T24" i="1"/>
  <c r="U24" i="1"/>
  <c r="V24" i="1"/>
  <c r="W24" i="1"/>
  <c r="R25" i="1"/>
  <c r="S25" i="1"/>
  <c r="T25" i="1"/>
  <c r="U25" i="1"/>
  <c r="V25" i="1"/>
  <c r="W25" i="1"/>
  <c r="R26" i="1"/>
  <c r="S26" i="1"/>
  <c r="T26" i="1"/>
  <c r="U26" i="1"/>
  <c r="V26" i="1"/>
  <c r="W26" i="1"/>
  <c r="R27" i="1"/>
  <c r="S27" i="1"/>
  <c r="T27" i="1"/>
  <c r="U27" i="1"/>
  <c r="V27" i="1"/>
  <c r="W27" i="1"/>
  <c r="R28" i="1"/>
  <c r="S28" i="1"/>
  <c r="T28" i="1"/>
  <c r="U28" i="1"/>
  <c r="V28" i="1"/>
  <c r="W28" i="1"/>
  <c r="R29" i="1"/>
  <c r="S29" i="1"/>
  <c r="T29" i="1"/>
  <c r="U29" i="1"/>
  <c r="V29" i="1"/>
  <c r="W29" i="1"/>
  <c r="R30" i="1"/>
  <c r="S30" i="1"/>
  <c r="T30" i="1"/>
  <c r="U30" i="1"/>
  <c r="V30" i="1"/>
  <c r="W30" i="1"/>
  <c r="R31" i="1"/>
  <c r="S31" i="1"/>
  <c r="T31" i="1"/>
  <c r="U31" i="1"/>
  <c r="V31" i="1"/>
  <c r="W31" i="1"/>
  <c r="R32" i="1"/>
  <c r="S32" i="1"/>
  <c r="T32" i="1"/>
  <c r="U32" i="1"/>
  <c r="V32" i="1"/>
  <c r="W32" i="1"/>
  <c r="R33" i="1"/>
  <c r="S33" i="1"/>
  <c r="T33" i="1"/>
  <c r="U33" i="1"/>
  <c r="V33" i="1"/>
  <c r="W33" i="1"/>
  <c r="R34" i="1"/>
  <c r="S34" i="1"/>
  <c r="T34" i="1"/>
  <c r="U34" i="1"/>
  <c r="V34" i="1"/>
  <c r="W34" i="1"/>
  <c r="R35" i="1"/>
  <c r="S35" i="1"/>
  <c r="T35" i="1"/>
  <c r="U35" i="1"/>
  <c r="V35" i="1"/>
  <c r="W35" i="1"/>
  <c r="R36" i="1"/>
  <c r="S36" i="1"/>
  <c r="T36" i="1"/>
  <c r="U36" i="1"/>
  <c r="V36" i="1"/>
  <c r="W36" i="1"/>
  <c r="R37" i="1"/>
  <c r="S37" i="1"/>
  <c r="T37" i="1"/>
  <c r="U37" i="1"/>
  <c r="V37" i="1"/>
  <c r="W37" i="1"/>
  <c r="R38" i="1"/>
  <c r="S38" i="1"/>
  <c r="T38" i="1"/>
  <c r="U38" i="1"/>
  <c r="V38" i="1"/>
  <c r="W38" i="1"/>
  <c r="R39" i="1"/>
  <c r="S39" i="1"/>
  <c r="T39" i="1"/>
  <c r="U39" i="1"/>
  <c r="V39" i="1"/>
  <c r="W39" i="1"/>
  <c r="R40" i="1"/>
  <c r="S40" i="1"/>
  <c r="T40" i="1"/>
  <c r="U40" i="1"/>
  <c r="V40" i="1"/>
  <c r="W40" i="1"/>
  <c r="R41" i="1"/>
  <c r="S41" i="1"/>
  <c r="T41" i="1"/>
  <c r="U41" i="1"/>
  <c r="V41" i="1"/>
  <c r="W41" i="1"/>
  <c r="R42" i="1"/>
  <c r="S42" i="1"/>
  <c r="T42" i="1"/>
  <c r="U42" i="1"/>
  <c r="V42" i="1"/>
  <c r="W42" i="1"/>
  <c r="R43" i="1"/>
  <c r="S43" i="1"/>
  <c r="T43" i="1"/>
  <c r="U43" i="1"/>
  <c r="V43" i="1"/>
  <c r="W43" i="1"/>
  <c r="R44" i="1"/>
  <c r="S44" i="1"/>
  <c r="T44" i="1"/>
  <c r="U44" i="1"/>
  <c r="V44" i="1"/>
  <c r="W44" i="1"/>
  <c r="R45" i="1"/>
  <c r="S45" i="1"/>
  <c r="T45" i="1"/>
  <c r="U45" i="1"/>
  <c r="V45" i="1"/>
  <c r="W45" i="1"/>
  <c r="R46" i="1"/>
  <c r="S46" i="1"/>
  <c r="T46" i="1"/>
  <c r="U46" i="1"/>
  <c r="V46" i="1"/>
  <c r="W46" i="1"/>
  <c r="R47" i="1"/>
  <c r="S47" i="1"/>
  <c r="T47" i="1"/>
  <c r="U47" i="1"/>
  <c r="V47" i="1"/>
  <c r="W47" i="1"/>
  <c r="R48" i="1"/>
  <c r="S48" i="1"/>
  <c r="T48" i="1"/>
  <c r="U48" i="1"/>
  <c r="V48" i="1"/>
  <c r="W48" i="1"/>
  <c r="R49" i="1"/>
  <c r="S49" i="1"/>
  <c r="T49" i="1"/>
  <c r="U49" i="1"/>
  <c r="V49" i="1"/>
  <c r="W49" i="1"/>
  <c r="R50" i="1"/>
  <c r="S50" i="1"/>
  <c r="T50" i="1"/>
  <c r="U50" i="1"/>
  <c r="V50" i="1"/>
  <c r="W50" i="1"/>
  <c r="R51" i="1"/>
  <c r="S51" i="1"/>
  <c r="T51" i="1"/>
  <c r="U51" i="1"/>
  <c r="V51" i="1"/>
  <c r="W51" i="1"/>
  <c r="R52" i="1"/>
  <c r="S52" i="1"/>
  <c r="T52" i="1"/>
  <c r="U52" i="1"/>
  <c r="V52" i="1"/>
  <c r="W52" i="1"/>
  <c r="R53" i="1"/>
  <c r="S53" i="1"/>
  <c r="T53" i="1"/>
  <c r="U53" i="1"/>
  <c r="V53" i="1"/>
  <c r="W53" i="1"/>
  <c r="R54" i="1"/>
  <c r="S54" i="1"/>
  <c r="T54" i="1"/>
  <c r="U54" i="1"/>
  <c r="V54" i="1"/>
  <c r="W54" i="1"/>
  <c r="R55" i="1"/>
  <c r="S55" i="1"/>
  <c r="T55" i="1"/>
  <c r="U55" i="1"/>
  <c r="V55" i="1"/>
  <c r="W55" i="1"/>
  <c r="R56" i="1"/>
  <c r="S56" i="1"/>
  <c r="T56" i="1"/>
  <c r="U56" i="1"/>
  <c r="V56" i="1"/>
  <c r="W56" i="1"/>
  <c r="R57" i="1"/>
  <c r="S57" i="1"/>
  <c r="T57" i="1"/>
  <c r="U57" i="1"/>
  <c r="V57" i="1"/>
  <c r="W57" i="1"/>
  <c r="R58" i="1"/>
  <c r="S58" i="1"/>
  <c r="T58" i="1"/>
  <c r="U58" i="1"/>
  <c r="V58" i="1"/>
  <c r="W58" i="1"/>
  <c r="R59" i="1"/>
  <c r="S59" i="1"/>
  <c r="T59" i="1"/>
  <c r="U59" i="1"/>
  <c r="V59" i="1"/>
  <c r="W59" i="1"/>
  <c r="R60" i="1"/>
  <c r="S60" i="1"/>
  <c r="T60" i="1"/>
  <c r="U60" i="1"/>
  <c r="V60" i="1"/>
  <c r="W60" i="1"/>
  <c r="R61" i="1"/>
  <c r="S61" i="1"/>
  <c r="T61" i="1"/>
  <c r="U61" i="1"/>
  <c r="V61" i="1"/>
  <c r="W61" i="1"/>
  <c r="R62" i="1"/>
  <c r="S62" i="1"/>
  <c r="T62" i="1"/>
  <c r="U62" i="1"/>
  <c r="V62" i="1"/>
  <c r="W62" i="1"/>
  <c r="R63" i="1"/>
  <c r="S63" i="1"/>
  <c r="T63" i="1"/>
  <c r="U63" i="1"/>
  <c r="V63" i="1"/>
  <c r="W63" i="1"/>
  <c r="R64" i="1"/>
  <c r="S64" i="1"/>
  <c r="T64" i="1"/>
  <c r="U64" i="1"/>
  <c r="V64" i="1"/>
  <c r="W64" i="1"/>
  <c r="R65" i="1"/>
  <c r="S65" i="1"/>
  <c r="T65" i="1"/>
  <c r="U65" i="1"/>
  <c r="V65" i="1"/>
  <c r="W65" i="1"/>
  <c r="R66" i="1"/>
  <c r="S66" i="1"/>
  <c r="T66" i="1"/>
  <c r="U66" i="1"/>
  <c r="V66" i="1"/>
  <c r="W66" i="1"/>
  <c r="R67" i="1"/>
  <c r="S67" i="1"/>
  <c r="T67" i="1"/>
  <c r="U67" i="1"/>
  <c r="V67" i="1"/>
  <c r="W67" i="1"/>
  <c r="R68" i="1"/>
  <c r="S68" i="1"/>
  <c r="T68" i="1"/>
  <c r="U68" i="1"/>
  <c r="V68" i="1"/>
  <c r="W68" i="1"/>
  <c r="R69" i="1"/>
  <c r="S69" i="1"/>
  <c r="T69" i="1"/>
  <c r="U69" i="1"/>
  <c r="V69" i="1"/>
  <c r="W69" i="1"/>
  <c r="R70" i="1"/>
  <c r="S70" i="1"/>
  <c r="T70" i="1"/>
  <c r="U70" i="1"/>
  <c r="V70" i="1"/>
  <c r="W70" i="1"/>
  <c r="R71" i="1"/>
  <c r="S71" i="1"/>
  <c r="T71" i="1"/>
  <c r="U71" i="1"/>
  <c r="V71" i="1"/>
  <c r="W71" i="1"/>
  <c r="R72" i="1"/>
  <c r="S72" i="1"/>
  <c r="T72" i="1"/>
  <c r="U72" i="1"/>
  <c r="V72" i="1"/>
  <c r="W72" i="1"/>
  <c r="R73" i="1"/>
  <c r="S73" i="1"/>
  <c r="T73" i="1"/>
  <c r="U73" i="1"/>
  <c r="V73" i="1"/>
  <c r="W73" i="1"/>
  <c r="R74" i="1"/>
  <c r="S74" i="1"/>
  <c r="T74" i="1"/>
  <c r="U74" i="1"/>
  <c r="V74" i="1"/>
  <c r="W74" i="1"/>
  <c r="R75" i="1"/>
  <c r="S75" i="1"/>
  <c r="T75" i="1"/>
  <c r="U75" i="1"/>
  <c r="V75" i="1"/>
  <c r="W75" i="1"/>
  <c r="R76" i="1"/>
  <c r="S76" i="1"/>
  <c r="T76" i="1"/>
  <c r="U76" i="1"/>
  <c r="V76" i="1"/>
  <c r="W76" i="1"/>
  <c r="R77" i="1"/>
  <c r="S77" i="1"/>
  <c r="T77" i="1"/>
  <c r="U77" i="1"/>
  <c r="V77" i="1"/>
  <c r="W77" i="1"/>
  <c r="R78" i="1"/>
  <c r="S78" i="1"/>
  <c r="T78" i="1"/>
  <c r="U78" i="1"/>
  <c r="V78" i="1"/>
  <c r="W78" i="1"/>
  <c r="R79" i="1"/>
  <c r="S79" i="1"/>
  <c r="T79" i="1"/>
  <c r="U79" i="1"/>
  <c r="V79" i="1"/>
  <c r="W79" i="1"/>
  <c r="R80" i="1"/>
  <c r="S80" i="1"/>
  <c r="T80" i="1"/>
  <c r="U80" i="1"/>
  <c r="V80" i="1"/>
  <c r="W80" i="1"/>
  <c r="R81" i="1"/>
  <c r="S81" i="1"/>
  <c r="T81" i="1"/>
  <c r="U81" i="1"/>
  <c r="V81" i="1"/>
  <c r="W81" i="1"/>
  <c r="R82" i="1"/>
  <c r="S82" i="1"/>
  <c r="T82" i="1"/>
  <c r="U82" i="1"/>
  <c r="V82" i="1"/>
  <c r="W82" i="1"/>
  <c r="R83" i="1"/>
  <c r="S83" i="1"/>
  <c r="T83" i="1"/>
  <c r="U83" i="1"/>
  <c r="V83" i="1"/>
  <c r="W83" i="1"/>
  <c r="R84" i="1"/>
  <c r="S84" i="1"/>
  <c r="T84" i="1"/>
  <c r="U84" i="1"/>
  <c r="V84" i="1"/>
  <c r="W84" i="1"/>
  <c r="R85" i="1"/>
  <c r="S85" i="1"/>
  <c r="T85" i="1"/>
  <c r="U85" i="1"/>
  <c r="V85" i="1"/>
  <c r="W85" i="1"/>
  <c r="R86" i="1"/>
  <c r="S86" i="1"/>
  <c r="T86" i="1"/>
  <c r="U86" i="1"/>
  <c r="V86" i="1"/>
  <c r="W86" i="1"/>
  <c r="R87" i="1"/>
  <c r="S87" i="1"/>
  <c r="T87" i="1"/>
  <c r="U87" i="1"/>
  <c r="V87" i="1"/>
  <c r="W87" i="1"/>
  <c r="R88" i="1"/>
  <c r="S88" i="1"/>
  <c r="T88" i="1"/>
  <c r="U88" i="1"/>
  <c r="V88" i="1"/>
  <c r="W88" i="1"/>
  <c r="R89" i="1"/>
  <c r="S89" i="1"/>
  <c r="T89" i="1"/>
  <c r="U89" i="1"/>
  <c r="V89" i="1"/>
  <c r="W89" i="1"/>
  <c r="R90" i="1"/>
  <c r="S90" i="1"/>
  <c r="T90" i="1"/>
  <c r="U90" i="1"/>
  <c r="V90" i="1"/>
  <c r="W90" i="1"/>
  <c r="R91" i="1"/>
  <c r="S91" i="1"/>
  <c r="T91" i="1"/>
  <c r="U91" i="1"/>
  <c r="V91" i="1"/>
  <c r="W91" i="1"/>
  <c r="R92" i="1"/>
  <c r="S92" i="1"/>
  <c r="T92" i="1"/>
  <c r="U92" i="1"/>
  <c r="V92" i="1"/>
  <c r="W92" i="1"/>
  <c r="R93" i="1"/>
  <c r="S93" i="1"/>
  <c r="T93" i="1"/>
  <c r="U93" i="1"/>
  <c r="V93" i="1"/>
  <c r="W93" i="1"/>
  <c r="R94" i="1"/>
  <c r="S94" i="1"/>
  <c r="T94" i="1"/>
  <c r="U94" i="1"/>
  <c r="V94" i="1"/>
  <c r="W94" i="1"/>
  <c r="R95" i="1"/>
  <c r="S95" i="1"/>
  <c r="T95" i="1"/>
  <c r="U95" i="1"/>
  <c r="V95" i="1"/>
  <c r="W95" i="1"/>
  <c r="R96" i="1"/>
  <c r="S96" i="1"/>
  <c r="T96" i="1"/>
  <c r="U96" i="1"/>
  <c r="V96" i="1"/>
  <c r="W96" i="1"/>
  <c r="R97" i="1"/>
  <c r="S97" i="1"/>
  <c r="T97" i="1"/>
  <c r="U97" i="1"/>
  <c r="V97" i="1"/>
  <c r="W97" i="1"/>
  <c r="R98" i="1"/>
  <c r="S98" i="1"/>
  <c r="T98" i="1"/>
  <c r="U98" i="1"/>
  <c r="V98" i="1"/>
  <c r="W98" i="1"/>
  <c r="R99" i="1"/>
  <c r="S99" i="1"/>
  <c r="T99" i="1"/>
  <c r="U99" i="1"/>
  <c r="V99" i="1"/>
  <c r="W99" i="1"/>
  <c r="R100" i="1"/>
  <c r="S100" i="1"/>
  <c r="T100" i="1"/>
  <c r="U100" i="1"/>
  <c r="V100" i="1"/>
  <c r="W100" i="1"/>
  <c r="R101" i="1"/>
  <c r="S101" i="1"/>
  <c r="T101" i="1"/>
  <c r="U101" i="1"/>
  <c r="V101" i="1"/>
  <c r="W101" i="1"/>
  <c r="R102" i="1"/>
  <c r="S102" i="1"/>
  <c r="T102" i="1"/>
  <c r="U102" i="1"/>
  <c r="V102" i="1"/>
  <c r="W102" i="1"/>
  <c r="R103" i="1"/>
  <c r="S103" i="1"/>
  <c r="T103" i="1"/>
  <c r="U103" i="1"/>
  <c r="V103" i="1"/>
  <c r="W103" i="1"/>
  <c r="R104" i="1"/>
  <c r="S104" i="1"/>
  <c r="T104" i="1"/>
  <c r="U104" i="1"/>
  <c r="V104" i="1"/>
  <c r="W104" i="1"/>
  <c r="R105" i="1"/>
  <c r="S105" i="1"/>
  <c r="T105" i="1"/>
  <c r="U105" i="1"/>
  <c r="V105" i="1"/>
  <c r="W105" i="1"/>
  <c r="R106" i="1"/>
  <c r="S106" i="1"/>
  <c r="T106" i="1"/>
  <c r="U106" i="1"/>
  <c r="V106" i="1"/>
  <c r="W106" i="1"/>
  <c r="R107" i="1"/>
  <c r="S107" i="1"/>
  <c r="T107" i="1"/>
  <c r="U107" i="1"/>
  <c r="V107" i="1"/>
  <c r="W107" i="1"/>
  <c r="R108" i="1"/>
  <c r="S108" i="1"/>
  <c r="T108" i="1"/>
  <c r="U108" i="1"/>
  <c r="V108" i="1"/>
  <c r="W108" i="1"/>
  <c r="R109" i="1"/>
  <c r="S109" i="1"/>
  <c r="T109" i="1"/>
  <c r="U109" i="1"/>
  <c r="V109" i="1"/>
  <c r="W109" i="1"/>
  <c r="R110" i="1"/>
  <c r="S110" i="1"/>
  <c r="T110" i="1"/>
  <c r="U110" i="1"/>
  <c r="V110" i="1"/>
  <c r="W110" i="1"/>
  <c r="R111" i="1"/>
  <c r="S111" i="1"/>
  <c r="T111" i="1"/>
  <c r="U111" i="1"/>
  <c r="V111" i="1"/>
  <c r="W111" i="1"/>
  <c r="R112" i="1"/>
  <c r="S112" i="1"/>
  <c r="T112" i="1"/>
  <c r="U112" i="1"/>
  <c r="V112" i="1"/>
  <c r="W112" i="1"/>
  <c r="R113" i="1"/>
  <c r="S113" i="1"/>
  <c r="T113" i="1"/>
  <c r="U113" i="1"/>
  <c r="V113" i="1"/>
  <c r="W113" i="1"/>
  <c r="R114" i="1"/>
  <c r="S114" i="1"/>
  <c r="T114" i="1"/>
  <c r="U114" i="1"/>
  <c r="V114" i="1"/>
  <c r="W114" i="1"/>
  <c r="R115" i="1"/>
  <c r="S115" i="1"/>
  <c r="T115" i="1"/>
  <c r="U115" i="1"/>
  <c r="V115" i="1"/>
  <c r="W115" i="1"/>
  <c r="R116" i="1"/>
  <c r="S116" i="1"/>
  <c r="T116" i="1"/>
  <c r="U116" i="1"/>
  <c r="V116" i="1"/>
  <c r="W116" i="1"/>
  <c r="R117" i="1"/>
  <c r="S117" i="1"/>
  <c r="T117" i="1"/>
  <c r="U117" i="1"/>
  <c r="V117" i="1"/>
  <c r="W117" i="1"/>
  <c r="R118" i="1"/>
  <c r="S118" i="1"/>
  <c r="T118" i="1"/>
  <c r="U118" i="1"/>
  <c r="V118" i="1"/>
  <c r="W118" i="1"/>
  <c r="R119" i="1"/>
  <c r="S119" i="1"/>
  <c r="T119" i="1"/>
  <c r="U119" i="1"/>
  <c r="V119" i="1"/>
  <c r="W119" i="1"/>
  <c r="R120" i="1"/>
  <c r="S120" i="1"/>
  <c r="T120" i="1"/>
  <c r="U120" i="1"/>
  <c r="V120" i="1"/>
  <c r="W120" i="1"/>
  <c r="R121" i="1"/>
  <c r="S121" i="1"/>
  <c r="T121" i="1"/>
  <c r="U121" i="1"/>
  <c r="V121" i="1"/>
  <c r="W121" i="1"/>
  <c r="R122" i="1"/>
  <c r="S122" i="1"/>
  <c r="T122" i="1"/>
  <c r="U122" i="1"/>
  <c r="V122" i="1"/>
  <c r="W122" i="1"/>
  <c r="R123" i="1"/>
  <c r="S123" i="1"/>
  <c r="T123" i="1"/>
  <c r="U123" i="1"/>
  <c r="V123" i="1"/>
  <c r="W123" i="1"/>
  <c r="R124" i="1"/>
  <c r="S124" i="1"/>
  <c r="T124" i="1"/>
  <c r="U124" i="1"/>
  <c r="V124" i="1"/>
  <c r="W124" i="1"/>
  <c r="R125" i="1"/>
  <c r="S125" i="1"/>
  <c r="T125" i="1"/>
  <c r="U125" i="1"/>
  <c r="V125" i="1"/>
  <c r="W125" i="1"/>
  <c r="R126" i="1"/>
  <c r="S126" i="1"/>
  <c r="T126" i="1"/>
  <c r="U126" i="1"/>
  <c r="V126" i="1"/>
  <c r="W126" i="1"/>
  <c r="R127" i="1"/>
  <c r="S127" i="1"/>
  <c r="T127" i="1"/>
  <c r="U127" i="1"/>
  <c r="V127" i="1"/>
  <c r="W127" i="1"/>
  <c r="R128" i="1"/>
  <c r="S128" i="1"/>
  <c r="T128" i="1"/>
  <c r="U128" i="1"/>
  <c r="V128" i="1"/>
  <c r="W128" i="1"/>
  <c r="R129" i="1"/>
  <c r="S129" i="1"/>
  <c r="T129" i="1"/>
  <c r="U129" i="1"/>
  <c r="V129" i="1"/>
  <c r="W129" i="1"/>
  <c r="R130" i="1"/>
  <c r="S130" i="1"/>
  <c r="T130" i="1"/>
  <c r="U130" i="1"/>
  <c r="V130" i="1"/>
  <c r="W130" i="1"/>
  <c r="R131" i="1"/>
  <c r="S131" i="1"/>
  <c r="T131" i="1"/>
  <c r="U131" i="1"/>
  <c r="V131" i="1"/>
  <c r="W131" i="1"/>
  <c r="R132" i="1"/>
  <c r="S132" i="1"/>
  <c r="T132" i="1"/>
  <c r="U132" i="1"/>
  <c r="V132" i="1"/>
  <c r="W132" i="1"/>
  <c r="R133" i="1"/>
  <c r="S133" i="1"/>
  <c r="T133" i="1"/>
  <c r="U133" i="1"/>
  <c r="V133" i="1"/>
  <c r="W133" i="1"/>
  <c r="R134" i="1"/>
  <c r="S134" i="1"/>
  <c r="T134" i="1"/>
  <c r="U134" i="1"/>
  <c r="V134" i="1"/>
  <c r="W134" i="1"/>
  <c r="R135" i="1"/>
  <c r="S135" i="1"/>
  <c r="T135" i="1"/>
  <c r="U135" i="1"/>
  <c r="V135" i="1"/>
  <c r="W135" i="1"/>
  <c r="R136" i="1"/>
  <c r="S136" i="1"/>
  <c r="T136" i="1"/>
  <c r="U136" i="1"/>
  <c r="V136" i="1"/>
  <c r="W136" i="1"/>
  <c r="R137" i="1"/>
  <c r="S137" i="1"/>
  <c r="T137" i="1"/>
  <c r="U137" i="1"/>
  <c r="V137" i="1"/>
  <c r="W137" i="1"/>
  <c r="R138" i="1"/>
  <c r="S138" i="1"/>
  <c r="T138" i="1"/>
  <c r="U138" i="1"/>
  <c r="V138" i="1"/>
  <c r="W138" i="1"/>
  <c r="R139" i="1"/>
  <c r="S139" i="1"/>
  <c r="T139" i="1"/>
  <c r="U139" i="1"/>
  <c r="V139" i="1"/>
  <c r="W139" i="1"/>
  <c r="R140" i="1"/>
  <c r="S140" i="1"/>
  <c r="T140" i="1"/>
  <c r="U140" i="1"/>
  <c r="V140" i="1"/>
  <c r="W140" i="1"/>
  <c r="R141" i="1"/>
  <c r="S141" i="1"/>
  <c r="T141" i="1"/>
  <c r="U141" i="1"/>
  <c r="V141" i="1"/>
  <c r="W141" i="1"/>
  <c r="R142" i="1"/>
  <c r="S142" i="1"/>
  <c r="T142" i="1"/>
  <c r="U142" i="1"/>
  <c r="V142" i="1"/>
  <c r="W142" i="1"/>
  <c r="R143" i="1"/>
  <c r="S143" i="1"/>
  <c r="T143" i="1"/>
  <c r="U143" i="1"/>
  <c r="V143" i="1"/>
  <c r="W143" i="1"/>
  <c r="R144" i="1"/>
  <c r="S144" i="1"/>
  <c r="T144" i="1"/>
  <c r="U144" i="1"/>
  <c r="V144" i="1"/>
  <c r="W144" i="1"/>
  <c r="R145" i="1"/>
  <c r="S145" i="1"/>
  <c r="T145" i="1"/>
  <c r="U145" i="1"/>
  <c r="V145" i="1"/>
  <c r="W145" i="1"/>
  <c r="R146" i="1"/>
  <c r="S146" i="1"/>
  <c r="T146" i="1"/>
  <c r="U146" i="1"/>
  <c r="V146" i="1"/>
  <c r="W146" i="1"/>
  <c r="R147" i="1"/>
  <c r="S147" i="1"/>
  <c r="T147" i="1"/>
  <c r="U147" i="1"/>
  <c r="V147" i="1"/>
  <c r="W147" i="1"/>
  <c r="R148" i="1"/>
  <c r="S148" i="1"/>
  <c r="T148" i="1"/>
  <c r="U148" i="1"/>
  <c r="V148" i="1"/>
  <c r="W148" i="1"/>
  <c r="R149" i="1"/>
  <c r="S149" i="1"/>
  <c r="T149" i="1"/>
  <c r="U149" i="1"/>
  <c r="V149" i="1"/>
  <c r="W149" i="1"/>
  <c r="R150" i="1"/>
  <c r="S150" i="1"/>
  <c r="T150" i="1"/>
  <c r="U150" i="1"/>
  <c r="V150" i="1"/>
  <c r="W150" i="1"/>
  <c r="R151" i="1"/>
  <c r="S151" i="1"/>
  <c r="T151" i="1"/>
  <c r="U151" i="1"/>
  <c r="V151" i="1"/>
  <c r="W151" i="1"/>
  <c r="R152" i="1"/>
  <c r="S152" i="1"/>
  <c r="T152" i="1"/>
  <c r="U152" i="1"/>
  <c r="V152" i="1"/>
  <c r="W152" i="1"/>
  <c r="R153" i="1"/>
  <c r="S153" i="1"/>
  <c r="T153" i="1"/>
  <c r="U153" i="1"/>
  <c r="V153" i="1"/>
  <c r="W153" i="1"/>
  <c r="R154" i="1"/>
  <c r="S154" i="1"/>
  <c r="T154" i="1"/>
  <c r="U154" i="1"/>
  <c r="V154" i="1"/>
  <c r="W154" i="1"/>
  <c r="R155" i="1"/>
  <c r="S155" i="1"/>
  <c r="T155" i="1"/>
  <c r="U155" i="1"/>
  <c r="V155" i="1"/>
  <c r="W155" i="1"/>
  <c r="R156" i="1"/>
  <c r="S156" i="1"/>
  <c r="T156" i="1"/>
  <c r="U156" i="1"/>
  <c r="V156" i="1"/>
  <c r="W156" i="1"/>
  <c r="R157" i="1"/>
  <c r="S157" i="1"/>
  <c r="T157" i="1"/>
  <c r="U157" i="1"/>
  <c r="V157" i="1"/>
  <c r="W157" i="1"/>
  <c r="R158" i="1"/>
  <c r="S158" i="1"/>
  <c r="T158" i="1"/>
  <c r="U158" i="1"/>
  <c r="V158" i="1"/>
  <c r="W158" i="1"/>
  <c r="R159" i="1"/>
  <c r="S159" i="1"/>
  <c r="T159" i="1"/>
  <c r="U159" i="1"/>
  <c r="V159" i="1"/>
  <c r="W159" i="1"/>
  <c r="R160" i="1"/>
  <c r="S160" i="1"/>
  <c r="T160" i="1"/>
  <c r="U160" i="1"/>
  <c r="V160" i="1"/>
  <c r="W160" i="1"/>
  <c r="R161" i="1"/>
  <c r="S161" i="1"/>
  <c r="T161" i="1"/>
  <c r="U161" i="1"/>
  <c r="V161" i="1"/>
  <c r="W161" i="1"/>
  <c r="R162" i="1"/>
  <c r="S162" i="1"/>
  <c r="T162" i="1"/>
  <c r="U162" i="1"/>
  <c r="V162" i="1"/>
  <c r="W162" i="1"/>
  <c r="R163" i="1"/>
  <c r="S163" i="1"/>
  <c r="T163" i="1"/>
  <c r="U163" i="1"/>
  <c r="V163" i="1"/>
  <c r="W163" i="1"/>
  <c r="R164" i="1"/>
  <c r="S164" i="1"/>
  <c r="T164" i="1"/>
  <c r="U164" i="1"/>
  <c r="V164" i="1"/>
  <c r="W164" i="1"/>
  <c r="R165" i="1"/>
  <c r="S165" i="1"/>
  <c r="T165" i="1"/>
  <c r="U165" i="1"/>
  <c r="V165" i="1"/>
  <c r="W165" i="1"/>
  <c r="R166" i="1"/>
  <c r="S166" i="1"/>
  <c r="T166" i="1"/>
  <c r="U166" i="1"/>
  <c r="V166" i="1"/>
  <c r="W166" i="1"/>
  <c r="R167" i="1"/>
  <c r="S167" i="1"/>
  <c r="T167" i="1"/>
  <c r="U167" i="1"/>
  <c r="V167" i="1"/>
  <c r="W167" i="1"/>
  <c r="R168" i="1"/>
  <c r="S168" i="1"/>
  <c r="T168" i="1"/>
  <c r="U168" i="1"/>
  <c r="V168" i="1"/>
  <c r="W168" i="1"/>
  <c r="R169" i="1"/>
  <c r="S169" i="1"/>
  <c r="T169" i="1"/>
  <c r="U169" i="1"/>
  <c r="V169" i="1"/>
  <c r="W169" i="1"/>
  <c r="R170" i="1"/>
  <c r="S170" i="1"/>
  <c r="T170" i="1"/>
  <c r="U170" i="1"/>
  <c r="V170" i="1"/>
  <c r="W170" i="1"/>
  <c r="R171" i="1"/>
  <c r="S171" i="1"/>
  <c r="T171" i="1"/>
  <c r="U171" i="1"/>
  <c r="V171" i="1"/>
  <c r="W171" i="1"/>
  <c r="R172" i="1"/>
  <c r="S172" i="1"/>
  <c r="T172" i="1"/>
  <c r="U172" i="1"/>
  <c r="V172" i="1"/>
  <c r="W172" i="1"/>
  <c r="R173" i="1"/>
  <c r="S173" i="1"/>
  <c r="T173" i="1"/>
  <c r="U173" i="1"/>
  <c r="V173" i="1"/>
  <c r="W173" i="1"/>
  <c r="R174" i="1"/>
  <c r="S174" i="1"/>
  <c r="T174" i="1"/>
  <c r="U174" i="1"/>
  <c r="V174" i="1"/>
  <c r="W174" i="1"/>
  <c r="R175" i="1"/>
  <c r="S175" i="1"/>
  <c r="T175" i="1"/>
  <c r="U175" i="1"/>
  <c r="V175" i="1"/>
  <c r="W175" i="1"/>
  <c r="R176" i="1"/>
  <c r="S176" i="1"/>
  <c r="T176" i="1"/>
  <c r="U176" i="1"/>
  <c r="V176" i="1"/>
  <c r="W176" i="1"/>
  <c r="R177" i="1"/>
  <c r="S177" i="1"/>
  <c r="T177" i="1"/>
  <c r="U177" i="1"/>
  <c r="V177" i="1"/>
  <c r="W177" i="1"/>
  <c r="R178" i="1"/>
  <c r="S178" i="1"/>
  <c r="T178" i="1"/>
  <c r="U178" i="1"/>
  <c r="V178" i="1"/>
  <c r="W178" i="1"/>
  <c r="R179" i="1"/>
  <c r="S179" i="1"/>
  <c r="T179" i="1"/>
  <c r="U179" i="1"/>
  <c r="V179" i="1"/>
  <c r="W179" i="1"/>
  <c r="R180" i="1"/>
  <c r="S180" i="1"/>
  <c r="T180" i="1"/>
  <c r="U180" i="1"/>
  <c r="V180" i="1"/>
  <c r="W180" i="1"/>
  <c r="R181" i="1"/>
  <c r="S181" i="1"/>
  <c r="T181" i="1"/>
  <c r="U181" i="1"/>
  <c r="V181" i="1"/>
  <c r="W181" i="1"/>
  <c r="R182" i="1"/>
  <c r="S182" i="1"/>
  <c r="T182" i="1"/>
  <c r="U182" i="1"/>
  <c r="V182" i="1"/>
  <c r="W182" i="1"/>
  <c r="R183" i="1"/>
  <c r="S183" i="1"/>
  <c r="T183" i="1"/>
  <c r="U183" i="1"/>
  <c r="V183" i="1"/>
  <c r="W183" i="1"/>
  <c r="R184" i="1"/>
  <c r="S184" i="1"/>
  <c r="T184" i="1"/>
  <c r="U184" i="1"/>
  <c r="V184" i="1"/>
  <c r="W184" i="1"/>
  <c r="R185" i="1"/>
  <c r="S185" i="1"/>
  <c r="T185" i="1"/>
  <c r="U185" i="1"/>
  <c r="V185" i="1"/>
  <c r="W185" i="1"/>
  <c r="R186" i="1"/>
  <c r="S186" i="1"/>
  <c r="T186" i="1"/>
  <c r="U186" i="1"/>
  <c r="V186" i="1"/>
  <c r="W186" i="1"/>
  <c r="R187" i="1"/>
  <c r="S187" i="1"/>
  <c r="T187" i="1"/>
  <c r="U187" i="1"/>
  <c r="V187" i="1"/>
  <c r="W187" i="1"/>
  <c r="R188" i="1"/>
  <c r="S188" i="1"/>
  <c r="T188" i="1"/>
  <c r="U188" i="1"/>
  <c r="V188" i="1"/>
  <c r="W188" i="1"/>
  <c r="R189" i="1"/>
  <c r="S189" i="1"/>
  <c r="T189" i="1"/>
  <c r="U189" i="1"/>
  <c r="V189" i="1"/>
  <c r="W189" i="1"/>
  <c r="R190" i="1"/>
  <c r="S190" i="1"/>
  <c r="T190" i="1"/>
  <c r="U190" i="1"/>
  <c r="V190" i="1"/>
  <c r="W190" i="1"/>
  <c r="R191" i="1"/>
  <c r="S191" i="1"/>
  <c r="T191" i="1"/>
  <c r="U191" i="1"/>
  <c r="V191" i="1"/>
  <c r="W191" i="1"/>
  <c r="R192" i="1"/>
  <c r="S192" i="1"/>
  <c r="T192" i="1"/>
  <c r="U192" i="1"/>
  <c r="V192" i="1"/>
  <c r="W192" i="1"/>
  <c r="R193" i="1"/>
  <c r="S193" i="1"/>
  <c r="T193" i="1"/>
  <c r="U193" i="1"/>
  <c r="V193" i="1"/>
  <c r="W193" i="1"/>
  <c r="R194" i="1"/>
  <c r="S194" i="1"/>
  <c r="T194" i="1"/>
  <c r="U194" i="1"/>
  <c r="V194" i="1"/>
  <c r="W194" i="1"/>
  <c r="R195" i="1"/>
  <c r="S195" i="1"/>
  <c r="T195" i="1"/>
  <c r="U195" i="1"/>
  <c r="V195" i="1"/>
  <c r="W195" i="1"/>
  <c r="R196" i="1"/>
  <c r="S196" i="1"/>
  <c r="T196" i="1"/>
  <c r="U196" i="1"/>
  <c r="V196" i="1"/>
  <c r="W196" i="1"/>
  <c r="R197" i="1"/>
  <c r="S197" i="1"/>
  <c r="T197" i="1"/>
  <c r="U197" i="1"/>
  <c r="V197" i="1"/>
  <c r="W197" i="1"/>
  <c r="R198" i="1"/>
  <c r="S198" i="1"/>
  <c r="T198" i="1"/>
  <c r="U198" i="1"/>
  <c r="V198" i="1"/>
  <c r="W198" i="1"/>
  <c r="R199" i="1"/>
  <c r="S199" i="1"/>
  <c r="T199" i="1"/>
  <c r="U199" i="1"/>
  <c r="V199" i="1"/>
  <c r="W199" i="1"/>
  <c r="R200" i="1"/>
  <c r="S200" i="1"/>
  <c r="T200" i="1"/>
  <c r="U200" i="1"/>
  <c r="V200" i="1"/>
  <c r="W200" i="1"/>
  <c r="R201" i="1"/>
  <c r="S201" i="1"/>
  <c r="T201" i="1"/>
  <c r="U201" i="1"/>
  <c r="V201" i="1"/>
  <c r="W201" i="1"/>
  <c r="R202" i="1"/>
  <c r="S202" i="1"/>
  <c r="T202" i="1"/>
  <c r="U202" i="1"/>
  <c r="V202" i="1"/>
  <c r="W202" i="1"/>
  <c r="R203" i="1"/>
  <c r="S203" i="1"/>
  <c r="T203" i="1"/>
  <c r="U203" i="1"/>
  <c r="V203" i="1"/>
  <c r="W203" i="1"/>
  <c r="R204" i="1"/>
  <c r="S204" i="1"/>
  <c r="T204" i="1"/>
  <c r="U204" i="1"/>
  <c r="V204" i="1"/>
  <c r="W204" i="1"/>
  <c r="R205" i="1"/>
  <c r="S205" i="1"/>
  <c r="T205" i="1"/>
  <c r="U205" i="1"/>
  <c r="V205" i="1"/>
  <c r="W205" i="1"/>
  <c r="R206" i="1"/>
  <c r="S206" i="1"/>
  <c r="T206" i="1"/>
  <c r="U206" i="1"/>
  <c r="V206" i="1"/>
  <c r="W206" i="1"/>
  <c r="R207" i="1"/>
  <c r="S207" i="1"/>
  <c r="T207" i="1"/>
  <c r="U207" i="1"/>
  <c r="V207" i="1"/>
  <c r="W207" i="1"/>
  <c r="R208" i="1"/>
  <c r="S208" i="1"/>
  <c r="T208" i="1"/>
  <c r="U208" i="1"/>
  <c r="V208" i="1"/>
  <c r="W208" i="1"/>
  <c r="R209" i="1"/>
  <c r="S209" i="1"/>
  <c r="T209" i="1"/>
  <c r="U209" i="1"/>
  <c r="V209" i="1"/>
  <c r="W209" i="1"/>
  <c r="R210" i="1"/>
  <c r="S210" i="1"/>
  <c r="T210" i="1"/>
  <c r="U210" i="1"/>
  <c r="V210" i="1"/>
  <c r="W210" i="1"/>
  <c r="R211" i="1"/>
  <c r="S211" i="1"/>
  <c r="T211" i="1"/>
  <c r="U211" i="1"/>
  <c r="V211" i="1"/>
  <c r="W211" i="1"/>
  <c r="R212" i="1"/>
  <c r="S212" i="1"/>
  <c r="T212" i="1"/>
  <c r="U212" i="1"/>
  <c r="V212" i="1"/>
  <c r="W212" i="1"/>
  <c r="R213" i="1"/>
  <c r="S213" i="1"/>
  <c r="T213" i="1"/>
  <c r="U213" i="1"/>
  <c r="V213" i="1"/>
  <c r="W213" i="1"/>
  <c r="R214" i="1"/>
  <c r="S214" i="1"/>
  <c r="T214" i="1"/>
  <c r="U214" i="1"/>
  <c r="V214" i="1"/>
  <c r="W214" i="1"/>
  <c r="R215" i="1"/>
  <c r="S215" i="1"/>
  <c r="T215" i="1"/>
  <c r="U215" i="1"/>
  <c r="V215" i="1"/>
  <c r="W215" i="1"/>
  <c r="R216" i="1"/>
  <c r="S216" i="1"/>
  <c r="T216" i="1"/>
  <c r="U216" i="1"/>
  <c r="V216" i="1"/>
  <c r="W216" i="1"/>
  <c r="R217" i="1"/>
  <c r="S217" i="1"/>
  <c r="T217" i="1"/>
  <c r="U217" i="1"/>
  <c r="V217" i="1"/>
  <c r="W217" i="1"/>
  <c r="R218" i="1"/>
  <c r="S218" i="1"/>
  <c r="T218" i="1"/>
  <c r="U218" i="1"/>
  <c r="V218" i="1"/>
  <c r="W218" i="1"/>
  <c r="R219" i="1"/>
  <c r="S219" i="1"/>
  <c r="T219" i="1"/>
  <c r="U219" i="1"/>
  <c r="V219" i="1"/>
  <c r="W219" i="1"/>
  <c r="R220" i="1"/>
  <c r="S220" i="1"/>
  <c r="T220" i="1"/>
  <c r="U220" i="1"/>
  <c r="V220" i="1"/>
  <c r="W220" i="1"/>
  <c r="R221" i="1"/>
  <c r="S221" i="1"/>
  <c r="T221" i="1"/>
  <c r="U221" i="1"/>
  <c r="V221" i="1"/>
  <c r="W221" i="1"/>
  <c r="R222" i="1"/>
  <c r="S222" i="1"/>
  <c r="T222" i="1"/>
  <c r="U222" i="1"/>
  <c r="V222" i="1"/>
  <c r="W222" i="1"/>
  <c r="S2" i="1"/>
  <c r="T2" i="1"/>
  <c r="U2" i="1"/>
  <c r="V2" i="1"/>
  <c r="W2" i="1"/>
  <c r="R2" i="1"/>
  <c r="K29" i="2"/>
  <c r="K35" i="2"/>
  <c r="K33" i="2"/>
  <c r="K32" i="2"/>
  <c r="K34" i="2"/>
  <c r="K29" i="1"/>
  <c r="K35" i="1"/>
  <c r="K34" i="1"/>
  <c r="K33" i="1"/>
  <c r="K32" i="1"/>
  <c r="R17" i="2" l="1"/>
  <c r="R22" i="2"/>
  <c r="R43" i="2"/>
  <c r="R77" i="2"/>
  <c r="R87" i="2"/>
  <c r="S95" i="2"/>
  <c r="S146" i="2"/>
  <c r="S159" i="2"/>
  <c r="R3" i="2"/>
  <c r="R8" i="2"/>
  <c r="V9" i="2"/>
  <c r="U12" i="2"/>
  <c r="S17" i="2"/>
  <c r="S22" i="2"/>
  <c r="R27" i="2"/>
  <c r="U30" i="2"/>
  <c r="U34" i="2"/>
  <c r="U39" i="2"/>
  <c r="V44" i="2"/>
  <c r="W60" i="2"/>
  <c r="R69" i="2"/>
  <c r="R79" i="2"/>
  <c r="S87" i="2"/>
  <c r="T95" i="2"/>
  <c r="U103" i="2"/>
  <c r="V111" i="2"/>
  <c r="V121" i="2"/>
  <c r="W129" i="2"/>
  <c r="R138" i="2"/>
  <c r="T148" i="2"/>
  <c r="V180" i="2"/>
  <c r="R220" i="2"/>
  <c r="R212" i="2"/>
  <c r="R204" i="2"/>
  <c r="R196" i="2"/>
  <c r="R188" i="2"/>
  <c r="R180" i="2"/>
  <c r="R172" i="2"/>
  <c r="R164" i="2"/>
  <c r="R156" i="2"/>
  <c r="R148" i="2"/>
  <c r="R140" i="2"/>
  <c r="R132" i="2"/>
  <c r="R124" i="2"/>
  <c r="R116" i="2"/>
  <c r="R108" i="2"/>
  <c r="R100" i="2"/>
  <c r="R92" i="2"/>
  <c r="R84" i="2"/>
  <c r="R76" i="2"/>
  <c r="R68" i="2"/>
  <c r="R60" i="2"/>
  <c r="R50" i="2"/>
  <c r="R46" i="2"/>
  <c r="J32" i="2" a="1"/>
  <c r="J32" i="2" s="1"/>
  <c r="R217" i="2"/>
  <c r="R209" i="2"/>
  <c r="R201" i="2"/>
  <c r="R193" i="2"/>
  <c r="R185" i="2"/>
  <c r="R177" i="2"/>
  <c r="R169" i="2"/>
  <c r="R161" i="2"/>
  <c r="R153" i="2"/>
  <c r="R145" i="2"/>
  <c r="R137" i="2"/>
  <c r="R129" i="2"/>
  <c r="R121" i="2"/>
  <c r="R113" i="2"/>
  <c r="R105" i="2"/>
  <c r="R97" i="2"/>
  <c r="R89" i="2"/>
  <c r="R81" i="2"/>
  <c r="R73" i="2"/>
  <c r="R65" i="2"/>
  <c r="R57" i="2"/>
  <c r="R44" i="2"/>
  <c r="R38" i="2"/>
  <c r="R29" i="2"/>
  <c r="R24" i="2"/>
  <c r="R16" i="2"/>
  <c r="R222" i="2"/>
  <c r="R214" i="2"/>
  <c r="R206" i="2"/>
  <c r="R198" i="2"/>
  <c r="R190" i="2"/>
  <c r="R182" i="2"/>
  <c r="R174" i="2"/>
  <c r="R166" i="2"/>
  <c r="R158" i="2"/>
  <c r="R150" i="2"/>
  <c r="R142" i="2"/>
  <c r="R134" i="2"/>
  <c r="R126" i="2"/>
  <c r="R118" i="2"/>
  <c r="R110" i="2"/>
  <c r="R102" i="2"/>
  <c r="R94" i="2"/>
  <c r="R86" i="2"/>
  <c r="R78" i="2"/>
  <c r="R70" i="2"/>
  <c r="R62" i="2"/>
  <c r="R51" i="2"/>
  <c r="R47" i="2"/>
  <c r="R35" i="2"/>
  <c r="R33" i="2"/>
  <c r="R21" i="2"/>
  <c r="R13" i="2"/>
  <c r="R219" i="2"/>
  <c r="R211" i="2"/>
  <c r="R203" i="2"/>
  <c r="R195" i="2"/>
  <c r="R187" i="2"/>
  <c r="R179" i="2"/>
  <c r="R171" i="2"/>
  <c r="R163" i="2"/>
  <c r="R155" i="2"/>
  <c r="R147" i="2"/>
  <c r="R139" i="2"/>
  <c r="R131" i="2"/>
  <c r="R123" i="2"/>
  <c r="R115" i="2"/>
  <c r="R107" i="2"/>
  <c r="R99" i="2"/>
  <c r="R91" i="2"/>
  <c r="R83" i="2"/>
  <c r="R75" i="2"/>
  <c r="R67" i="2"/>
  <c r="R59" i="2"/>
  <c r="R54" i="2"/>
  <c r="R40" i="2"/>
  <c r="R31" i="2"/>
  <c r="R26" i="2"/>
  <c r="R18" i="2"/>
  <c r="R216" i="2"/>
  <c r="R208" i="2"/>
  <c r="R200" i="2"/>
  <c r="R192" i="2"/>
  <c r="R184" i="2"/>
  <c r="R176" i="2"/>
  <c r="R168" i="2"/>
  <c r="R160" i="2"/>
  <c r="R152" i="2"/>
  <c r="R144" i="2"/>
  <c r="R136" i="2"/>
  <c r="R128" i="2"/>
  <c r="R120" i="2"/>
  <c r="R112" i="2"/>
  <c r="R104" i="2"/>
  <c r="R96" i="2"/>
  <c r="R88" i="2"/>
  <c r="R80" i="2"/>
  <c r="R72" i="2"/>
  <c r="R64" i="2"/>
  <c r="R52" i="2"/>
  <c r="R221" i="2"/>
  <c r="R213" i="2"/>
  <c r="R205" i="2"/>
  <c r="R197" i="2"/>
  <c r="R189" i="2"/>
  <c r="R181" i="2"/>
  <c r="R173" i="2"/>
  <c r="R165" i="2"/>
  <c r="R157" i="2"/>
  <c r="R149" i="2"/>
  <c r="R63" i="2"/>
  <c r="R207" i="2"/>
  <c r="T217" i="2"/>
  <c r="T209" i="2"/>
  <c r="T201" i="2"/>
  <c r="T193" i="2"/>
  <c r="T185" i="2"/>
  <c r="T177" i="2"/>
  <c r="T169" i="2"/>
  <c r="T161" i="2"/>
  <c r="T153" i="2"/>
  <c r="T145" i="2"/>
  <c r="T137" i="2"/>
  <c r="T129" i="2"/>
  <c r="T121" i="2"/>
  <c r="T113" i="2"/>
  <c r="T105" i="2"/>
  <c r="T97" i="2"/>
  <c r="T89" i="2"/>
  <c r="T81" i="2"/>
  <c r="T73" i="2"/>
  <c r="T65" i="2"/>
  <c r="T57" i="2"/>
  <c r="T44" i="2"/>
  <c r="T38" i="2"/>
  <c r="T222" i="2"/>
  <c r="T214" i="2"/>
  <c r="T206" i="2"/>
  <c r="T198" i="2"/>
  <c r="T190" i="2"/>
  <c r="T182" i="2"/>
  <c r="T174" i="2"/>
  <c r="T166" i="2"/>
  <c r="T158" i="2"/>
  <c r="T150" i="2"/>
  <c r="T142" i="2"/>
  <c r="T134" i="2"/>
  <c r="T126" i="2"/>
  <c r="T118" i="2"/>
  <c r="T110" i="2"/>
  <c r="T102" i="2"/>
  <c r="T94" i="2"/>
  <c r="T86" i="2"/>
  <c r="T78" i="2"/>
  <c r="T70" i="2"/>
  <c r="T62" i="2"/>
  <c r="T51" i="2"/>
  <c r="T47" i="2"/>
  <c r="T35" i="2"/>
  <c r="T33" i="2"/>
  <c r="T21" i="2"/>
  <c r="T13" i="2"/>
  <c r="T219" i="2"/>
  <c r="T211" i="2"/>
  <c r="T203" i="2"/>
  <c r="T195" i="2"/>
  <c r="T187" i="2"/>
  <c r="T179" i="2"/>
  <c r="T171" i="2"/>
  <c r="T163" i="2"/>
  <c r="T155" i="2"/>
  <c r="T147" i="2"/>
  <c r="T139" i="2"/>
  <c r="T131" i="2"/>
  <c r="T123" i="2"/>
  <c r="T115" i="2"/>
  <c r="T107" i="2"/>
  <c r="T99" i="2"/>
  <c r="T91" i="2"/>
  <c r="T83" i="2"/>
  <c r="T75" i="2"/>
  <c r="T67" i="2"/>
  <c r="T59" i="2"/>
  <c r="T54" i="2"/>
  <c r="T40" i="2"/>
  <c r="T31" i="2"/>
  <c r="T26" i="2"/>
  <c r="T18" i="2"/>
  <c r="T216" i="2"/>
  <c r="T208" i="2"/>
  <c r="T200" i="2"/>
  <c r="T192" i="2"/>
  <c r="T184" i="2"/>
  <c r="T176" i="2"/>
  <c r="T168" i="2"/>
  <c r="T160" i="2"/>
  <c r="T152" i="2"/>
  <c r="T144" i="2"/>
  <c r="T136" i="2"/>
  <c r="T128" i="2"/>
  <c r="T120" i="2"/>
  <c r="T112" i="2"/>
  <c r="T104" i="2"/>
  <c r="T96" i="2"/>
  <c r="T88" i="2"/>
  <c r="T80" i="2"/>
  <c r="T72" i="2"/>
  <c r="T64" i="2"/>
  <c r="T52" i="2"/>
  <c r="T48" i="2"/>
  <c r="T43" i="2"/>
  <c r="T37" i="2"/>
  <c r="T23" i="2"/>
  <c r="T15" i="2"/>
  <c r="T221" i="2"/>
  <c r="T213" i="2"/>
  <c r="T205" i="2"/>
  <c r="T197" i="2"/>
  <c r="T189" i="2"/>
  <c r="T181" i="2"/>
  <c r="T173" i="2"/>
  <c r="T165" i="2"/>
  <c r="T157" i="2"/>
  <c r="T149" i="2"/>
  <c r="T141" i="2"/>
  <c r="T133" i="2"/>
  <c r="T125" i="2"/>
  <c r="T117" i="2"/>
  <c r="T109" i="2"/>
  <c r="T101" i="2"/>
  <c r="T93" i="2"/>
  <c r="T85" i="2"/>
  <c r="T77" i="2"/>
  <c r="T69" i="2"/>
  <c r="T61" i="2"/>
  <c r="T55" i="2"/>
  <c r="T218" i="2"/>
  <c r="T210" i="2"/>
  <c r="T202" i="2"/>
  <c r="T194" i="2"/>
  <c r="T186" i="2"/>
  <c r="T178" i="2"/>
  <c r="T170" i="2"/>
  <c r="T162" i="2"/>
  <c r="T154" i="2"/>
  <c r="T146" i="2"/>
  <c r="R7" i="2"/>
  <c r="V8" i="2"/>
  <c r="T10" i="2"/>
  <c r="R14" i="2"/>
  <c r="W17" i="2"/>
  <c r="W22" i="2"/>
  <c r="W27" i="2"/>
  <c r="R32" i="2"/>
  <c r="S36" i="2"/>
  <c r="T45" i="2"/>
  <c r="R48" i="2"/>
  <c r="S56" i="2"/>
  <c r="T63" i="2"/>
  <c r="U71" i="2"/>
  <c r="V79" i="2"/>
  <c r="V89" i="2"/>
  <c r="W97" i="2"/>
  <c r="R106" i="2"/>
  <c r="S114" i="2"/>
  <c r="T122" i="2"/>
  <c r="T132" i="2"/>
  <c r="R151" i="2"/>
  <c r="V164" i="2"/>
  <c r="R186" i="2"/>
  <c r="T207" i="2"/>
  <c r="R36" i="2"/>
  <c r="S63" i="2"/>
  <c r="U217" i="2"/>
  <c r="U209" i="2"/>
  <c r="U201" i="2"/>
  <c r="U193" i="2"/>
  <c r="U185" i="2"/>
  <c r="U177" i="2"/>
  <c r="U169" i="2"/>
  <c r="U161" i="2"/>
  <c r="U153" i="2"/>
  <c r="U145" i="2"/>
  <c r="U137" i="2"/>
  <c r="U129" i="2"/>
  <c r="U121" i="2"/>
  <c r="U113" i="2"/>
  <c r="U105" i="2"/>
  <c r="U97" i="2"/>
  <c r="U89" i="2"/>
  <c r="U81" i="2"/>
  <c r="U73" i="2"/>
  <c r="U65" i="2"/>
  <c r="U57" i="2"/>
  <c r="U44" i="2"/>
  <c r="U38" i="2"/>
  <c r="U29" i="2"/>
  <c r="U24" i="2"/>
  <c r="U16" i="2"/>
  <c r="U222" i="2"/>
  <c r="U214" i="2"/>
  <c r="U206" i="2"/>
  <c r="U198" i="2"/>
  <c r="U190" i="2"/>
  <c r="U182" i="2"/>
  <c r="U174" i="2"/>
  <c r="U166" i="2"/>
  <c r="U158" i="2"/>
  <c r="U150" i="2"/>
  <c r="U142" i="2"/>
  <c r="U134" i="2"/>
  <c r="U126" i="2"/>
  <c r="U118" i="2"/>
  <c r="U110" i="2"/>
  <c r="U102" i="2"/>
  <c r="U94" i="2"/>
  <c r="U86" i="2"/>
  <c r="U78" i="2"/>
  <c r="U70" i="2"/>
  <c r="U62" i="2"/>
  <c r="U51" i="2"/>
  <c r="U47" i="2"/>
  <c r="U35" i="2"/>
  <c r="U33" i="2"/>
  <c r="U21" i="2"/>
  <c r="U13" i="2"/>
  <c r="U219" i="2"/>
  <c r="U211" i="2"/>
  <c r="U203" i="2"/>
  <c r="U195" i="2"/>
  <c r="U187" i="2"/>
  <c r="U179" i="2"/>
  <c r="U171" i="2"/>
  <c r="U163" i="2"/>
  <c r="U155" i="2"/>
  <c r="U147" i="2"/>
  <c r="U139" i="2"/>
  <c r="U131" i="2"/>
  <c r="U123" i="2"/>
  <c r="U115" i="2"/>
  <c r="U107" i="2"/>
  <c r="U99" i="2"/>
  <c r="U91" i="2"/>
  <c r="U83" i="2"/>
  <c r="U75" i="2"/>
  <c r="U67" i="2"/>
  <c r="U59" i="2"/>
  <c r="U54" i="2"/>
  <c r="U40" i="2"/>
  <c r="U31" i="2"/>
  <c r="U26" i="2"/>
  <c r="U18" i="2"/>
  <c r="U216" i="2"/>
  <c r="U208" i="2"/>
  <c r="U200" i="2"/>
  <c r="U192" i="2"/>
  <c r="U184" i="2"/>
  <c r="U176" i="2"/>
  <c r="U168" i="2"/>
  <c r="U160" i="2"/>
  <c r="U152" i="2"/>
  <c r="U144" i="2"/>
  <c r="U136" i="2"/>
  <c r="U128" i="2"/>
  <c r="U120" i="2"/>
  <c r="U112" i="2"/>
  <c r="U104" i="2"/>
  <c r="U96" i="2"/>
  <c r="U88" i="2"/>
  <c r="U80" i="2"/>
  <c r="U72" i="2"/>
  <c r="U64" i="2"/>
  <c r="U52" i="2"/>
  <c r="U48" i="2"/>
  <c r="U43" i="2"/>
  <c r="U37" i="2"/>
  <c r="U23" i="2"/>
  <c r="U15" i="2"/>
  <c r="U221" i="2"/>
  <c r="U213" i="2"/>
  <c r="U205" i="2"/>
  <c r="U197" i="2"/>
  <c r="U189" i="2"/>
  <c r="U181" i="2"/>
  <c r="U173" i="2"/>
  <c r="U165" i="2"/>
  <c r="U157" i="2"/>
  <c r="U149" i="2"/>
  <c r="U141" i="2"/>
  <c r="U133" i="2"/>
  <c r="U125" i="2"/>
  <c r="U117" i="2"/>
  <c r="U109" i="2"/>
  <c r="U101" i="2"/>
  <c r="U93" i="2"/>
  <c r="U85" i="2"/>
  <c r="U77" i="2"/>
  <c r="U69" i="2"/>
  <c r="U61" i="2"/>
  <c r="U55" i="2"/>
  <c r="U41" i="2"/>
  <c r="U218" i="2"/>
  <c r="U210" i="2"/>
  <c r="U202" i="2"/>
  <c r="U194" i="2"/>
  <c r="U186" i="2"/>
  <c r="U178" i="2"/>
  <c r="U170" i="2"/>
  <c r="U162" i="2"/>
  <c r="U154" i="2"/>
  <c r="U146" i="2"/>
  <c r="U138" i="2"/>
  <c r="U130" i="2"/>
  <c r="U122" i="2"/>
  <c r="U114" i="2"/>
  <c r="U106" i="2"/>
  <c r="U98" i="2"/>
  <c r="U90" i="2"/>
  <c r="U82" i="2"/>
  <c r="U74" i="2"/>
  <c r="U66" i="2"/>
  <c r="U58" i="2"/>
  <c r="U215" i="2"/>
  <c r="U207" i="2"/>
  <c r="U199" i="2"/>
  <c r="U191" i="2"/>
  <c r="U183" i="2"/>
  <c r="U175" i="2"/>
  <c r="U167" i="2"/>
  <c r="U159" i="2"/>
  <c r="U220" i="2"/>
  <c r="U212" i="2"/>
  <c r="U204" i="2"/>
  <c r="U196" i="2"/>
  <c r="U188" i="2"/>
  <c r="U180" i="2"/>
  <c r="U172" i="2"/>
  <c r="U164" i="2"/>
  <c r="S7" i="2"/>
  <c r="W8" i="2"/>
  <c r="U10" i="2"/>
  <c r="S14" i="2"/>
  <c r="R19" i="2"/>
  <c r="R23" i="2"/>
  <c r="R28" i="2"/>
  <c r="S32" i="2"/>
  <c r="T36" i="2"/>
  <c r="U45" i="2"/>
  <c r="T56" i="2"/>
  <c r="U63" i="2"/>
  <c r="V71" i="2"/>
  <c r="V81" i="2"/>
  <c r="W89" i="2"/>
  <c r="R98" i="2"/>
  <c r="S106" i="2"/>
  <c r="T114" i="2"/>
  <c r="T124" i="2"/>
  <c r="U132" i="2"/>
  <c r="V140" i="2"/>
  <c r="S151" i="2"/>
  <c r="R167" i="2"/>
  <c r="T188" i="2"/>
  <c r="R4" i="2"/>
  <c r="V222" i="2"/>
  <c r="V214" i="2"/>
  <c r="V206" i="2"/>
  <c r="V198" i="2"/>
  <c r="V190" i="2"/>
  <c r="V182" i="2"/>
  <c r="V174" i="2"/>
  <c r="V166" i="2"/>
  <c r="V158" i="2"/>
  <c r="V150" i="2"/>
  <c r="V142" i="2"/>
  <c r="V134" i="2"/>
  <c r="V126" i="2"/>
  <c r="V118" i="2"/>
  <c r="V110" i="2"/>
  <c r="V102" i="2"/>
  <c r="V94" i="2"/>
  <c r="V86" i="2"/>
  <c r="V78" i="2"/>
  <c r="V70" i="2"/>
  <c r="V62" i="2"/>
  <c r="V51" i="2"/>
  <c r="V47" i="2"/>
  <c r="V35" i="2"/>
  <c r="V33" i="2"/>
  <c r="V219" i="2"/>
  <c r="V211" i="2"/>
  <c r="V203" i="2"/>
  <c r="V195" i="2"/>
  <c r="V187" i="2"/>
  <c r="V179" i="2"/>
  <c r="V171" i="2"/>
  <c r="V163" i="2"/>
  <c r="V155" i="2"/>
  <c r="V147" i="2"/>
  <c r="V139" i="2"/>
  <c r="V131" i="2"/>
  <c r="V123" i="2"/>
  <c r="V115" i="2"/>
  <c r="V107" i="2"/>
  <c r="V99" i="2"/>
  <c r="V91" i="2"/>
  <c r="V83" i="2"/>
  <c r="V75" i="2"/>
  <c r="V67" i="2"/>
  <c r="V59" i="2"/>
  <c r="V54" i="2"/>
  <c r="V40" i="2"/>
  <c r="V31" i="2"/>
  <c r="V26" i="2"/>
  <c r="V18" i="2"/>
  <c r="V216" i="2"/>
  <c r="V208" i="2"/>
  <c r="V200" i="2"/>
  <c r="V192" i="2"/>
  <c r="V184" i="2"/>
  <c r="V176" i="2"/>
  <c r="V168" i="2"/>
  <c r="V160" i="2"/>
  <c r="V152" i="2"/>
  <c r="V144" i="2"/>
  <c r="V136" i="2"/>
  <c r="V128" i="2"/>
  <c r="V120" i="2"/>
  <c r="V112" i="2"/>
  <c r="V104" i="2"/>
  <c r="V96" i="2"/>
  <c r="V88" i="2"/>
  <c r="V80" i="2"/>
  <c r="V72" i="2"/>
  <c r="V64" i="2"/>
  <c r="V52" i="2"/>
  <c r="V48" i="2"/>
  <c r="V43" i="2"/>
  <c r="V37" i="2"/>
  <c r="V23" i="2"/>
  <c r="V15" i="2"/>
  <c r="V10" i="2"/>
  <c r="V221" i="2"/>
  <c r="V213" i="2"/>
  <c r="V205" i="2"/>
  <c r="V197" i="2"/>
  <c r="V189" i="2"/>
  <c r="V181" i="2"/>
  <c r="V173" i="2"/>
  <c r="V165" i="2"/>
  <c r="V157" i="2"/>
  <c r="V149" i="2"/>
  <c r="V141" i="2"/>
  <c r="V133" i="2"/>
  <c r="V125" i="2"/>
  <c r="V117" i="2"/>
  <c r="V109" i="2"/>
  <c r="V101" i="2"/>
  <c r="V93" i="2"/>
  <c r="V85" i="2"/>
  <c r="V77" i="2"/>
  <c r="V69" i="2"/>
  <c r="V61" i="2"/>
  <c r="V55" i="2"/>
  <c r="V41" i="2"/>
  <c r="V28" i="2"/>
  <c r="V20" i="2"/>
  <c r="V218" i="2"/>
  <c r="V210" i="2"/>
  <c r="V202" i="2"/>
  <c r="V194" i="2"/>
  <c r="V186" i="2"/>
  <c r="V178" i="2"/>
  <c r="V170" i="2"/>
  <c r="V162" i="2"/>
  <c r="V154" i="2"/>
  <c r="V146" i="2"/>
  <c r="V138" i="2"/>
  <c r="V130" i="2"/>
  <c r="V122" i="2"/>
  <c r="V114" i="2"/>
  <c r="V106" i="2"/>
  <c r="V98" i="2"/>
  <c r="V90" i="2"/>
  <c r="V82" i="2"/>
  <c r="V74" i="2"/>
  <c r="V66" i="2"/>
  <c r="V58" i="2"/>
  <c r="V53" i="2"/>
  <c r="V215" i="2"/>
  <c r="V207" i="2"/>
  <c r="V199" i="2"/>
  <c r="V191" i="2"/>
  <c r="V183" i="2"/>
  <c r="V175" i="2"/>
  <c r="V167" i="2"/>
  <c r="V159" i="2"/>
  <c r="V151" i="2"/>
  <c r="V143" i="2"/>
  <c r="T7" i="2"/>
  <c r="J9" i="2"/>
  <c r="W10" i="2"/>
  <c r="T14" i="2"/>
  <c r="T19" i="2"/>
  <c r="S23" i="2"/>
  <c r="S28" i="2"/>
  <c r="T32" i="2"/>
  <c r="U36" i="2"/>
  <c r="R41" i="2"/>
  <c r="V45" i="2"/>
  <c r="U56" i="2"/>
  <c r="V63" i="2"/>
  <c r="V73" i="2"/>
  <c r="W81" i="2"/>
  <c r="R90" i="2"/>
  <c r="S98" i="2"/>
  <c r="T106" i="2"/>
  <c r="T116" i="2"/>
  <c r="U124" i="2"/>
  <c r="V132" i="2"/>
  <c r="T151" i="2"/>
  <c r="T167" i="2"/>
  <c r="V188" i="2"/>
  <c r="R210" i="2"/>
  <c r="W222" i="2"/>
  <c r="W214" i="2"/>
  <c r="W206" i="2"/>
  <c r="W198" i="2"/>
  <c r="W190" i="2"/>
  <c r="W182" i="2"/>
  <c r="W174" i="2"/>
  <c r="W166" i="2"/>
  <c r="W158" i="2"/>
  <c r="W150" i="2"/>
  <c r="W142" i="2"/>
  <c r="W134" i="2"/>
  <c r="W126" i="2"/>
  <c r="W118" i="2"/>
  <c r="W110" i="2"/>
  <c r="W102" i="2"/>
  <c r="W94" i="2"/>
  <c r="W86" i="2"/>
  <c r="W78" i="2"/>
  <c r="W70" i="2"/>
  <c r="W62" i="2"/>
  <c r="W51" i="2"/>
  <c r="W47" i="2"/>
  <c r="W35" i="2"/>
  <c r="W33" i="2"/>
  <c r="W21" i="2"/>
  <c r="W13" i="2"/>
  <c r="W219" i="2"/>
  <c r="W211" i="2"/>
  <c r="W203" i="2"/>
  <c r="W195" i="2"/>
  <c r="W187" i="2"/>
  <c r="W179" i="2"/>
  <c r="W171" i="2"/>
  <c r="W163" i="2"/>
  <c r="W155" i="2"/>
  <c r="W147" i="2"/>
  <c r="W139" i="2"/>
  <c r="W131" i="2"/>
  <c r="W123" i="2"/>
  <c r="W115" i="2"/>
  <c r="W107" i="2"/>
  <c r="W99" i="2"/>
  <c r="W91" i="2"/>
  <c r="W83" i="2"/>
  <c r="W75" i="2"/>
  <c r="W67" i="2"/>
  <c r="W59" i="2"/>
  <c r="W54" i="2"/>
  <c r="W40" i="2"/>
  <c r="W31" i="2"/>
  <c r="W26" i="2"/>
  <c r="W18" i="2"/>
  <c r="W216" i="2"/>
  <c r="W208" i="2"/>
  <c r="W200" i="2"/>
  <c r="W192" i="2"/>
  <c r="W184" i="2"/>
  <c r="W176" i="2"/>
  <c r="W168" i="2"/>
  <c r="W160" i="2"/>
  <c r="W152" i="2"/>
  <c r="W144" i="2"/>
  <c r="W136" i="2"/>
  <c r="W128" i="2"/>
  <c r="W120" i="2"/>
  <c r="W112" i="2"/>
  <c r="W104" i="2"/>
  <c r="W96" i="2"/>
  <c r="W88" i="2"/>
  <c r="W80" i="2"/>
  <c r="W72" i="2"/>
  <c r="W64" i="2"/>
  <c r="W52" i="2"/>
  <c r="W48" i="2"/>
  <c r="W43" i="2"/>
  <c r="W37" i="2"/>
  <c r="W23" i="2"/>
  <c r="W15" i="2"/>
  <c r="W221" i="2"/>
  <c r="W213" i="2"/>
  <c r="W205" i="2"/>
  <c r="W197" i="2"/>
  <c r="W189" i="2"/>
  <c r="W181" i="2"/>
  <c r="W173" i="2"/>
  <c r="W165" i="2"/>
  <c r="W157" i="2"/>
  <c r="W149" i="2"/>
  <c r="W141" i="2"/>
  <c r="W133" i="2"/>
  <c r="W125" i="2"/>
  <c r="W117" i="2"/>
  <c r="W109" i="2"/>
  <c r="W101" i="2"/>
  <c r="W93" i="2"/>
  <c r="W85" i="2"/>
  <c r="W77" i="2"/>
  <c r="W69" i="2"/>
  <c r="W61" i="2"/>
  <c r="W55" i="2"/>
  <c r="W41" i="2"/>
  <c r="W28" i="2"/>
  <c r="W20" i="2"/>
  <c r="W218" i="2"/>
  <c r="W210" i="2"/>
  <c r="W202" i="2"/>
  <c r="W194" i="2"/>
  <c r="W186" i="2"/>
  <c r="W178" i="2"/>
  <c r="W170" i="2"/>
  <c r="W162" i="2"/>
  <c r="W154" i="2"/>
  <c r="W146" i="2"/>
  <c r="W138" i="2"/>
  <c r="W130" i="2"/>
  <c r="W122" i="2"/>
  <c r="W114" i="2"/>
  <c r="W106" i="2"/>
  <c r="W98" i="2"/>
  <c r="W90" i="2"/>
  <c r="W82" i="2"/>
  <c r="W74" i="2"/>
  <c r="W66" i="2"/>
  <c r="W58" i="2"/>
  <c r="W53" i="2"/>
  <c r="W49" i="2"/>
  <c r="W45" i="2"/>
  <c r="W39" i="2"/>
  <c r="W215" i="2"/>
  <c r="W207" i="2"/>
  <c r="W199" i="2"/>
  <c r="W191" i="2"/>
  <c r="W183" i="2"/>
  <c r="W175" i="2"/>
  <c r="W167" i="2"/>
  <c r="W159" i="2"/>
  <c r="W151" i="2"/>
  <c r="W143" i="2"/>
  <c r="W135" i="2"/>
  <c r="W127" i="2"/>
  <c r="W119" i="2"/>
  <c r="W111" i="2"/>
  <c r="W103" i="2"/>
  <c r="W95" i="2"/>
  <c r="W87" i="2"/>
  <c r="W79" i="2"/>
  <c r="W71" i="2"/>
  <c r="W63" i="2"/>
  <c r="W56" i="2"/>
  <c r="W220" i="2"/>
  <c r="W212" i="2"/>
  <c r="W204" i="2"/>
  <c r="W196" i="2"/>
  <c r="W188" i="2"/>
  <c r="W180" i="2"/>
  <c r="W172" i="2"/>
  <c r="W164" i="2"/>
  <c r="W156" i="2"/>
  <c r="W217" i="2"/>
  <c r="W209" i="2"/>
  <c r="W201" i="2"/>
  <c r="W193" i="2"/>
  <c r="W185" i="2"/>
  <c r="W177" i="2"/>
  <c r="W169" i="2"/>
  <c r="W161" i="2"/>
  <c r="U7" i="2"/>
  <c r="K9" i="2"/>
  <c r="R11" i="2"/>
  <c r="U14" i="2"/>
  <c r="U19" i="2"/>
  <c r="T24" i="2"/>
  <c r="T28" i="2"/>
  <c r="U32" i="2"/>
  <c r="V36" i="2"/>
  <c r="S41" i="2"/>
  <c r="T46" i="2"/>
  <c r="R49" i="2"/>
  <c r="V56" i="2"/>
  <c r="V65" i="2"/>
  <c r="W73" i="2"/>
  <c r="R82" i="2"/>
  <c r="S90" i="2"/>
  <c r="T98" i="2"/>
  <c r="T108" i="2"/>
  <c r="U116" i="2"/>
  <c r="V124" i="2"/>
  <c r="W132" i="2"/>
  <c r="R141" i="2"/>
  <c r="U151" i="2"/>
  <c r="V169" i="2"/>
  <c r="R191" i="2"/>
  <c r="T212" i="2"/>
  <c r="R10" i="2"/>
  <c r="R56" i="2"/>
  <c r="T4" i="2"/>
  <c r="R6" i="2"/>
  <c r="V7" i="2"/>
  <c r="L9" i="2"/>
  <c r="S11" i="2"/>
  <c r="V14" i="2"/>
  <c r="V19" i="2"/>
  <c r="V24" i="2"/>
  <c r="U28" i="2"/>
  <c r="V32" i="2"/>
  <c r="W36" i="2"/>
  <c r="T41" i="2"/>
  <c r="U46" i="2"/>
  <c r="S49" i="2"/>
  <c r="V57" i="2"/>
  <c r="W65" i="2"/>
  <c r="R74" i="2"/>
  <c r="S82" i="2"/>
  <c r="T90" i="2"/>
  <c r="T100" i="2"/>
  <c r="U108" i="2"/>
  <c r="V116" i="2"/>
  <c r="W124" i="2"/>
  <c r="R133" i="2"/>
  <c r="R143" i="2"/>
  <c r="V153" i="2"/>
  <c r="R170" i="2"/>
  <c r="T191" i="2"/>
  <c r="V212" i="2"/>
  <c r="R45" i="2"/>
  <c r="R162" i="2"/>
  <c r="S10" i="2"/>
  <c r="S4" i="2"/>
  <c r="R2" i="2"/>
  <c r="U4" i="2"/>
  <c r="S6" i="2"/>
  <c r="W7" i="2"/>
  <c r="M9" i="2"/>
  <c r="T11" i="2"/>
  <c r="W14" i="2"/>
  <c r="W19" i="2"/>
  <c r="W24" i="2"/>
  <c r="W32" i="2"/>
  <c r="R37" i="2"/>
  <c r="R42" i="2"/>
  <c r="V46" i="2"/>
  <c r="T49" i="2"/>
  <c r="W57" i="2"/>
  <c r="R66" i="2"/>
  <c r="S74" i="2"/>
  <c r="T82" i="2"/>
  <c r="T92" i="2"/>
  <c r="U100" i="2"/>
  <c r="V108" i="2"/>
  <c r="W116" i="2"/>
  <c r="R125" i="2"/>
  <c r="R135" i="2"/>
  <c r="S143" i="2"/>
  <c r="W153" i="2"/>
  <c r="T172" i="2"/>
  <c r="V193" i="2"/>
  <c r="R215" i="2"/>
  <c r="R122" i="2"/>
  <c r="V4" i="2"/>
  <c r="T6" i="2"/>
  <c r="N9" i="2"/>
  <c r="U11" i="2"/>
  <c r="R15" i="2"/>
  <c r="R20" i="2"/>
  <c r="R25" i="2"/>
  <c r="T29" i="2"/>
  <c r="S37" i="2"/>
  <c r="S42" i="2"/>
  <c r="W46" i="2"/>
  <c r="U49" i="2"/>
  <c r="R53" i="2"/>
  <c r="R58" i="2"/>
  <c r="S66" i="2"/>
  <c r="T74" i="2"/>
  <c r="T84" i="2"/>
  <c r="U92" i="2"/>
  <c r="V100" i="2"/>
  <c r="W108" i="2"/>
  <c r="R117" i="2"/>
  <c r="R127" i="2"/>
  <c r="T143" i="2"/>
  <c r="R154" i="2"/>
  <c r="V172" i="2"/>
  <c r="R194" i="2"/>
  <c r="T215" i="2"/>
  <c r="S220" i="2"/>
  <c r="S212" i="2"/>
  <c r="S204" i="2"/>
  <c r="S196" i="2"/>
  <c r="S188" i="2"/>
  <c r="S180" i="2"/>
  <c r="S172" i="2"/>
  <c r="S164" i="2"/>
  <c r="S156" i="2"/>
  <c r="S148" i="2"/>
  <c r="S140" i="2"/>
  <c r="S132" i="2"/>
  <c r="S124" i="2"/>
  <c r="S116" i="2"/>
  <c r="S108" i="2"/>
  <c r="S100" i="2"/>
  <c r="S92" i="2"/>
  <c r="S84" i="2"/>
  <c r="S76" i="2"/>
  <c r="S68" i="2"/>
  <c r="S60" i="2"/>
  <c r="S50" i="2"/>
  <c r="S46" i="2"/>
  <c r="S27" i="2"/>
  <c r="S19" i="2"/>
  <c r="S217" i="2"/>
  <c r="S209" i="2"/>
  <c r="S201" i="2"/>
  <c r="S193" i="2"/>
  <c r="S185" i="2"/>
  <c r="S177" i="2"/>
  <c r="S169" i="2"/>
  <c r="S161" i="2"/>
  <c r="S153" i="2"/>
  <c r="S145" i="2"/>
  <c r="S137" i="2"/>
  <c r="S129" i="2"/>
  <c r="S121" i="2"/>
  <c r="S113" i="2"/>
  <c r="S105" i="2"/>
  <c r="S97" i="2"/>
  <c r="S89" i="2"/>
  <c r="S81" i="2"/>
  <c r="S73" i="2"/>
  <c r="S65" i="2"/>
  <c r="S57" i="2"/>
  <c r="S44" i="2"/>
  <c r="S38" i="2"/>
  <c r="S29" i="2"/>
  <c r="S24" i="2"/>
  <c r="S16" i="2"/>
  <c r="S222" i="2"/>
  <c r="S214" i="2"/>
  <c r="S206" i="2"/>
  <c r="S198" i="2"/>
  <c r="S190" i="2"/>
  <c r="S182" i="2"/>
  <c r="S174" i="2"/>
  <c r="S166" i="2"/>
  <c r="S158" i="2"/>
  <c r="S150" i="2"/>
  <c r="S142" i="2"/>
  <c r="S134" i="2"/>
  <c r="S126" i="2"/>
  <c r="S118" i="2"/>
  <c r="S110" i="2"/>
  <c r="S102" i="2"/>
  <c r="S94" i="2"/>
  <c r="S86" i="2"/>
  <c r="S78" i="2"/>
  <c r="S70" i="2"/>
  <c r="S62" i="2"/>
  <c r="S51" i="2"/>
  <c r="S47" i="2"/>
  <c r="S35" i="2"/>
  <c r="S33" i="2"/>
  <c r="S21" i="2"/>
  <c r="S13" i="2"/>
  <c r="S219" i="2"/>
  <c r="S211" i="2"/>
  <c r="S203" i="2"/>
  <c r="S195" i="2"/>
  <c r="S187" i="2"/>
  <c r="S179" i="2"/>
  <c r="S171" i="2"/>
  <c r="S163" i="2"/>
  <c r="S155" i="2"/>
  <c r="S147" i="2"/>
  <c r="S139" i="2"/>
  <c r="S131" i="2"/>
  <c r="S123" i="2"/>
  <c r="S115" i="2"/>
  <c r="S107" i="2"/>
  <c r="S99" i="2"/>
  <c r="S91" i="2"/>
  <c r="S83" i="2"/>
  <c r="S75" i="2"/>
  <c r="S67" i="2"/>
  <c r="S59" i="2"/>
  <c r="S54" i="2"/>
  <c r="S40" i="2"/>
  <c r="S31" i="2"/>
  <c r="S26" i="2"/>
  <c r="S18" i="2"/>
  <c r="S216" i="2"/>
  <c r="S208" i="2"/>
  <c r="S200" i="2"/>
  <c r="S192" i="2"/>
  <c r="S184" i="2"/>
  <c r="S176" i="2"/>
  <c r="S168" i="2"/>
  <c r="S160" i="2"/>
  <c r="S152" i="2"/>
  <c r="S144" i="2"/>
  <c r="S136" i="2"/>
  <c r="S128" i="2"/>
  <c r="S120" i="2"/>
  <c r="S112" i="2"/>
  <c r="S104" i="2"/>
  <c r="S96" i="2"/>
  <c r="S88" i="2"/>
  <c r="S80" i="2"/>
  <c r="S72" i="2"/>
  <c r="S64" i="2"/>
  <c r="S52" i="2"/>
  <c r="S48" i="2"/>
  <c r="S43" i="2"/>
  <c r="S221" i="2"/>
  <c r="S213" i="2"/>
  <c r="S205" i="2"/>
  <c r="S197" i="2"/>
  <c r="S189" i="2"/>
  <c r="S181" i="2"/>
  <c r="S173" i="2"/>
  <c r="S165" i="2"/>
  <c r="S157" i="2"/>
  <c r="S149" i="2"/>
  <c r="S141" i="2"/>
  <c r="S133" i="2"/>
  <c r="S125" i="2"/>
  <c r="S117" i="2"/>
  <c r="S109" i="2"/>
  <c r="S101" i="2"/>
  <c r="S93" i="2"/>
  <c r="S85" i="2"/>
  <c r="S77" i="2"/>
  <c r="S69" i="2"/>
  <c r="S61" i="2"/>
  <c r="S55" i="2"/>
  <c r="S218" i="2"/>
  <c r="S210" i="2"/>
  <c r="S202" i="2"/>
  <c r="S194" i="2"/>
  <c r="S186" i="2"/>
  <c r="S178" i="2"/>
  <c r="S170" i="2"/>
  <c r="S162" i="2"/>
  <c r="S154" i="2"/>
  <c r="S215" i="2"/>
  <c r="S207" i="2"/>
  <c r="S199" i="2"/>
  <c r="S191" i="2"/>
  <c r="S183" i="2"/>
  <c r="S175" i="2"/>
  <c r="S167" i="2"/>
  <c r="S2" i="2"/>
  <c r="T2" i="2"/>
  <c r="W4" i="2"/>
  <c r="U6" i="2"/>
  <c r="O9" i="2"/>
  <c r="V11" i="2"/>
  <c r="S15" i="2"/>
  <c r="S20" i="2"/>
  <c r="S25" i="2"/>
  <c r="V29" i="2"/>
  <c r="V38" i="2"/>
  <c r="T42" i="2"/>
  <c r="V49" i="2"/>
  <c r="S53" i="2"/>
  <c r="S58" i="2"/>
  <c r="T66" i="2"/>
  <c r="T76" i="2"/>
  <c r="U84" i="2"/>
  <c r="V92" i="2"/>
  <c r="W100" i="2"/>
  <c r="R109" i="2"/>
  <c r="R119" i="2"/>
  <c r="S127" i="2"/>
  <c r="T135" i="2"/>
  <c r="U143" i="2"/>
  <c r="T156" i="2"/>
  <c r="R175" i="2"/>
  <c r="T196" i="2"/>
  <c r="V217" i="2"/>
  <c r="S45" i="2"/>
  <c r="S122" i="2"/>
  <c r="U2" i="2"/>
  <c r="R5" i="2"/>
  <c r="V6" i="2"/>
  <c r="R9" i="2"/>
  <c r="W11" i="2"/>
  <c r="T16" i="2"/>
  <c r="T20" i="2"/>
  <c r="T25" i="2"/>
  <c r="W29" i="2"/>
  <c r="W38" i="2"/>
  <c r="U42" i="2"/>
  <c r="T50" i="2"/>
  <c r="T53" i="2"/>
  <c r="T58" i="2"/>
  <c r="T68" i="2"/>
  <c r="U76" i="2"/>
  <c r="V84" i="2"/>
  <c r="W92" i="2"/>
  <c r="R101" i="2"/>
  <c r="R111" i="2"/>
  <c r="S119" i="2"/>
  <c r="T127" i="2"/>
  <c r="U135" i="2"/>
  <c r="V145" i="2"/>
  <c r="U156" i="2"/>
  <c r="T175" i="2"/>
  <c r="V196" i="2"/>
  <c r="R218" i="2"/>
  <c r="V2" i="2"/>
  <c r="S5" i="2"/>
  <c r="W6" i="2"/>
  <c r="S9" i="2"/>
  <c r="R12" i="2"/>
  <c r="V16" i="2"/>
  <c r="U20" i="2"/>
  <c r="U25" i="2"/>
  <c r="R30" i="2"/>
  <c r="R34" i="2"/>
  <c r="R39" i="2"/>
  <c r="V42" i="2"/>
  <c r="U50" i="2"/>
  <c r="U53" i="2"/>
  <c r="T60" i="2"/>
  <c r="U68" i="2"/>
  <c r="V76" i="2"/>
  <c r="W84" i="2"/>
  <c r="R93" i="2"/>
  <c r="R103" i="2"/>
  <c r="S111" i="2"/>
  <c r="T119" i="2"/>
  <c r="U127" i="2"/>
  <c r="V135" i="2"/>
  <c r="W145" i="2"/>
  <c r="V156" i="2"/>
  <c r="V177" i="2"/>
  <c r="R199" i="2"/>
  <c r="T220" i="2"/>
  <c r="R55" i="2"/>
  <c r="R114" i="2"/>
  <c r="W2" i="2"/>
  <c r="T5" i="2"/>
  <c r="T9" i="2"/>
  <c r="S12" i="2"/>
  <c r="W16" i="2"/>
  <c r="V21" i="2"/>
  <c r="V25" i="2"/>
  <c r="S30" i="2"/>
  <c r="S34" i="2"/>
  <c r="S39" i="2"/>
  <c r="W42" i="2"/>
  <c r="V50" i="2"/>
  <c r="U60" i="2"/>
  <c r="V68" i="2"/>
  <c r="W76" i="2"/>
  <c r="R85" i="2"/>
  <c r="R95" i="2"/>
  <c r="S103" i="2"/>
  <c r="T111" i="2"/>
  <c r="U119" i="2"/>
  <c r="V127" i="2"/>
  <c r="V137" i="2"/>
  <c r="R146" i="2"/>
  <c r="R159" i="2"/>
  <c r="R178" i="2"/>
  <c r="T199" i="2"/>
  <c r="V220" i="2"/>
  <c r="J35" i="1"/>
  <c r="J13" i="2" l="1" a="1"/>
  <c r="J13" i="2" l="1"/>
  <c r="J33" i="2" a="1"/>
  <c r="J33" i="2" s="1"/>
  <c r="K6" i="1"/>
  <c r="L6" i="1"/>
  <c r="L9" i="1" s="1"/>
  <c r="M6" i="1"/>
  <c r="M9" i="1" s="1"/>
  <c r="N6" i="1"/>
  <c r="N9" i="1" s="1"/>
  <c r="O6" i="1"/>
  <c r="O9" i="1" s="1"/>
  <c r="K7" i="1"/>
  <c r="L7" i="1"/>
  <c r="M7" i="1"/>
  <c r="N7" i="1"/>
  <c r="O7" i="1"/>
  <c r="K8" i="1"/>
  <c r="L8" i="1"/>
  <c r="M8" i="1"/>
  <c r="N8" i="1"/>
  <c r="O8" i="1"/>
  <c r="K9" i="1"/>
  <c r="J9" i="1"/>
  <c r="J8" i="1"/>
  <c r="J7" i="1"/>
  <c r="J6" i="1"/>
  <c r="J3" i="1"/>
  <c r="J34" i="2" l="1"/>
  <c r="J35" i="2" s="1"/>
  <c r="K41" i="2"/>
  <c r="J41" i="2"/>
  <c r="M41" i="2"/>
  <c r="O41" i="2"/>
  <c r="L41" i="2"/>
  <c r="N41" i="2"/>
  <c r="L49" i="2" l="1"/>
  <c r="L56" i="2"/>
  <c r="L42" i="2"/>
  <c r="L52" i="2" s="1"/>
  <c r="L50" i="2"/>
  <c r="L46" i="2"/>
  <c r="L51" i="2"/>
  <c r="L55" i="2"/>
  <c r="L57" i="2" s="1"/>
  <c r="L47" i="2"/>
  <c r="L48" i="2"/>
  <c r="O56" i="2"/>
  <c r="O42" i="2"/>
  <c r="O52" i="2" s="1"/>
  <c r="O50" i="2"/>
  <c r="O46" i="2"/>
  <c r="O51" i="2"/>
  <c r="O47" i="2"/>
  <c r="O48" i="2"/>
  <c r="O49" i="2"/>
  <c r="K49" i="2"/>
  <c r="K56" i="2"/>
  <c r="K42" i="2"/>
  <c r="K52" i="2" s="1"/>
  <c r="K50" i="2"/>
  <c r="K46" i="2"/>
  <c r="K47" i="2"/>
  <c r="K51" i="2"/>
  <c r="K48" i="2"/>
  <c r="N56" i="2"/>
  <c r="N42" i="2"/>
  <c r="N52" i="2" s="1"/>
  <c r="N50" i="2"/>
  <c r="N46" i="2"/>
  <c r="N51" i="2"/>
  <c r="N47" i="2"/>
  <c r="N48" i="2"/>
  <c r="N49" i="2"/>
  <c r="M49" i="2"/>
  <c r="M56" i="2"/>
  <c r="M42" i="2"/>
  <c r="M52" i="2" s="1"/>
  <c r="M50" i="2"/>
  <c r="M46" i="2"/>
  <c r="M51" i="2"/>
  <c r="M47" i="2"/>
  <c r="M55" i="2"/>
  <c r="M57" i="2" s="1"/>
  <c r="M48" i="2"/>
  <c r="J49" i="2"/>
  <c r="J56" i="2"/>
  <c r="J42" i="2"/>
  <c r="J52" i="2" s="1"/>
  <c r="J50" i="2"/>
  <c r="J46" i="2"/>
  <c r="J48" i="2"/>
  <c r="J47" i="2"/>
  <c r="J51" i="2"/>
  <c r="J55" i="2" l="1"/>
  <c r="J57" i="2" s="1"/>
  <c r="O53" i="2"/>
  <c r="K53" i="2"/>
  <c r="N53" i="2"/>
  <c r="M53" i="2"/>
  <c r="K55" i="2"/>
  <c r="K57" i="2" s="1"/>
  <c r="J53" i="2"/>
  <c r="L53" i="2"/>
  <c r="N55" i="2"/>
  <c r="N57" i="2" s="1"/>
  <c r="O55" i="2"/>
  <c r="O5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<sst xmlns="http://schemas.openxmlformats.org/spreadsheetml/2006/main" count="1026" uniqueCount="249">
  <si>
    <t>Date</t>
  </si>
  <si>
    <t>GLD</t>
  </si>
  <si>
    <t>HYG</t>
  </si>
  <si>
    <t>IEF</t>
  </si>
  <si>
    <t>IWM</t>
  </si>
  <si>
    <t>SPY</t>
  </si>
  <si>
    <t>VNQ</t>
  </si>
  <si>
    <t>2007-08-01</t>
  </si>
  <si>
    <t>2007-09-01</t>
  </si>
  <si>
    <t>2007-10-01</t>
  </si>
  <si>
    <t>2007-11-01</t>
  </si>
  <si>
    <t>2007-12-01</t>
  </si>
  <si>
    <t>2008-01-01</t>
  </si>
  <si>
    <t>2008-02-01</t>
  </si>
  <si>
    <t>2008-03-01</t>
  </si>
  <si>
    <t>2008-04-01</t>
  </si>
  <si>
    <t>2008-05-01</t>
  </si>
  <si>
    <t>2008-06-01</t>
  </si>
  <si>
    <t>2008-07-01</t>
  </si>
  <si>
    <t>2008-08-01</t>
  </si>
  <si>
    <t>2008-09-01</t>
  </si>
  <si>
    <t>2008-10-01</t>
  </si>
  <si>
    <t>2008-11-01</t>
  </si>
  <si>
    <t>2008-12-01</t>
  </si>
  <si>
    <t>2009-01-01</t>
  </si>
  <si>
    <t>2009-02-01</t>
  </si>
  <si>
    <t>2009-03-01</t>
  </si>
  <si>
    <t>2009-04-01</t>
  </si>
  <si>
    <t>2009-05-01</t>
  </si>
  <si>
    <t>2009-06-01</t>
  </si>
  <si>
    <t>2009-07-01</t>
  </si>
  <si>
    <t>2009-08-01</t>
  </si>
  <si>
    <t>2009-09-01</t>
  </si>
  <si>
    <t>2009-10-01</t>
  </si>
  <si>
    <t>2009-11-01</t>
  </si>
  <si>
    <t>2009-12-01</t>
  </si>
  <si>
    <t>2010-01-01</t>
  </si>
  <si>
    <t>2010-02-01</t>
  </si>
  <si>
    <t>2010-03-01</t>
  </si>
  <si>
    <t>2010-04-01</t>
  </si>
  <si>
    <t>2010-05-01</t>
  </si>
  <si>
    <t>2010-06-01</t>
  </si>
  <si>
    <t>2010-07-01</t>
  </si>
  <si>
    <t>2010-08-01</t>
  </si>
  <si>
    <t>2010-09-01</t>
  </si>
  <si>
    <t>2010-10-01</t>
  </si>
  <si>
    <t>2010-11-01</t>
  </si>
  <si>
    <t>2010-12-01</t>
  </si>
  <si>
    <t>2011-01-01</t>
  </si>
  <si>
    <t>2011-02-01</t>
  </si>
  <si>
    <t>2011-03-01</t>
  </si>
  <si>
    <t>2011-04-01</t>
  </si>
  <si>
    <t>2011-05-01</t>
  </si>
  <si>
    <t>2011-06-01</t>
  </si>
  <si>
    <t>2011-07-01</t>
  </si>
  <si>
    <t>2011-08-01</t>
  </si>
  <si>
    <t>2011-09-01</t>
  </si>
  <si>
    <t>2011-10-01</t>
  </si>
  <si>
    <t>2011-11-01</t>
  </si>
  <si>
    <t>2011-12-01</t>
  </si>
  <si>
    <t>2012-01-01</t>
  </si>
  <si>
    <t>2012-02-01</t>
  </si>
  <si>
    <t>2012-03-01</t>
  </si>
  <si>
    <t>2012-04-01</t>
  </si>
  <si>
    <t>2012-05-01</t>
  </si>
  <si>
    <t>2012-06-01</t>
  </si>
  <si>
    <t>2012-07-01</t>
  </si>
  <si>
    <t>2012-08-01</t>
  </si>
  <si>
    <t>2012-09-01</t>
  </si>
  <si>
    <t>2012-10-01</t>
  </si>
  <si>
    <t>2012-11-01</t>
  </si>
  <si>
    <t>2012-12-01</t>
  </si>
  <si>
    <t>2013-01-01</t>
  </si>
  <si>
    <t>2013-02-01</t>
  </si>
  <si>
    <t>2013-03-01</t>
  </si>
  <si>
    <t>2013-04-01</t>
  </si>
  <si>
    <t>2013-05-01</t>
  </si>
  <si>
    <t>2013-06-01</t>
  </si>
  <si>
    <t>2013-07-01</t>
  </si>
  <si>
    <t>2013-08-01</t>
  </si>
  <si>
    <t>2013-09-01</t>
  </si>
  <si>
    <t>2013-10-01</t>
  </si>
  <si>
    <t>2013-11-01</t>
  </si>
  <si>
    <t>2013-12-01</t>
  </si>
  <si>
    <t>2014-01-01</t>
  </si>
  <si>
    <t>2014-02-01</t>
  </si>
  <si>
    <t>2014-03-01</t>
  </si>
  <si>
    <t>2014-04-01</t>
  </si>
  <si>
    <t>2014-05-01</t>
  </si>
  <si>
    <t>2014-06-01</t>
  </si>
  <si>
    <t>2014-07-01</t>
  </si>
  <si>
    <t>2014-08-01</t>
  </si>
  <si>
    <t>2014-09-01</t>
  </si>
  <si>
    <t>2014-10-01</t>
  </si>
  <si>
    <t>2014-11-01</t>
  </si>
  <si>
    <t>2014-12-01</t>
  </si>
  <si>
    <t>2015-01-01</t>
  </si>
  <si>
    <t>2015-02-01</t>
  </si>
  <si>
    <t>2015-03-01</t>
  </si>
  <si>
    <t>2015-04-01</t>
  </si>
  <si>
    <t>2015-05-01</t>
  </si>
  <si>
    <t>2015-06-01</t>
  </si>
  <si>
    <t>2015-07-01</t>
  </si>
  <si>
    <t>2015-08-01</t>
  </si>
  <si>
    <t>2015-09-01</t>
  </si>
  <si>
    <t>2015-10-01</t>
  </si>
  <si>
    <t>2015-11-01</t>
  </si>
  <si>
    <t>2015-12-01</t>
  </si>
  <si>
    <t>2016-01-01</t>
  </si>
  <si>
    <t>2016-02-01</t>
  </si>
  <si>
    <t>2016-03-01</t>
  </si>
  <si>
    <t>2016-04-01</t>
  </si>
  <si>
    <t>2016-05-01</t>
  </si>
  <si>
    <t>2016-06-01</t>
  </si>
  <si>
    <t>2016-07-01</t>
  </si>
  <si>
    <t>2016-08-01</t>
  </si>
  <si>
    <t>2016-09-01</t>
  </si>
  <si>
    <t>2016-10-01</t>
  </si>
  <si>
    <t>2016-11-01</t>
  </si>
  <si>
    <t>2016-12-01</t>
  </si>
  <si>
    <t>2017-01-01</t>
  </si>
  <si>
    <t>2017-02-01</t>
  </si>
  <si>
    <t>2017-03-01</t>
  </si>
  <si>
    <t>2017-04-01</t>
  </si>
  <si>
    <t>2017-05-01</t>
  </si>
  <si>
    <t>2017-06-01</t>
  </si>
  <si>
    <t>2017-07-01</t>
  </si>
  <si>
    <t>2017-08-01</t>
  </si>
  <si>
    <t>2017-09-01</t>
  </si>
  <si>
    <t>2017-10-01</t>
  </si>
  <si>
    <t>2017-11-01</t>
  </si>
  <si>
    <t>2017-12-01</t>
  </si>
  <si>
    <t>2018-01-01</t>
  </si>
  <si>
    <t>2018-02-01</t>
  </si>
  <si>
    <t>2018-03-01</t>
  </si>
  <si>
    <t>2018-04-01</t>
  </si>
  <si>
    <t>2018-05-01</t>
  </si>
  <si>
    <t>2018-06-01</t>
  </si>
  <si>
    <t>2018-07-01</t>
  </si>
  <si>
    <t>2018-08-01</t>
  </si>
  <si>
    <t>2018-09-01</t>
  </si>
  <si>
    <t>2018-10-01</t>
  </si>
  <si>
    <t>2018-11-01</t>
  </si>
  <si>
    <t>2018-12-01</t>
  </si>
  <si>
    <t>2019-01-01</t>
  </si>
  <si>
    <t>2019-02-01</t>
  </si>
  <si>
    <t>2019-03-01</t>
  </si>
  <si>
    <t>2019-04-01</t>
  </si>
  <si>
    <t>2019-05-01</t>
  </si>
  <si>
    <t>2019-06-01</t>
  </si>
  <si>
    <t>2019-07-01</t>
  </si>
  <si>
    <t>2019-08-01</t>
  </si>
  <si>
    <t>2019-09-01</t>
  </si>
  <si>
    <t>2019-10-01</t>
  </si>
  <si>
    <t>2019-11-01</t>
  </si>
  <si>
    <t>2019-12-01</t>
  </si>
  <si>
    <t>2020-01-01</t>
  </si>
  <si>
    <t>2020-02-01</t>
  </si>
  <si>
    <t>2020-03-01</t>
  </si>
  <si>
    <t>2020-04-01</t>
  </si>
  <si>
    <t>2020-05-01</t>
  </si>
  <si>
    <t>2020-06-01</t>
  </si>
  <si>
    <t>2020-07-01</t>
  </si>
  <si>
    <t>2020-08-01</t>
  </si>
  <si>
    <t>2020-09-01</t>
  </si>
  <si>
    <t>2020-10-01</t>
  </si>
  <si>
    <t>2020-11-01</t>
  </si>
  <si>
    <t>2020-12-01</t>
  </si>
  <si>
    <t>2021-01-01</t>
  </si>
  <si>
    <t>2021-02-01</t>
  </si>
  <si>
    <t>2021-03-01</t>
  </si>
  <si>
    <t>2021-04-01</t>
  </si>
  <si>
    <t>2021-05-01</t>
  </si>
  <si>
    <t>2021-06-01</t>
  </si>
  <si>
    <t>2021-07-01</t>
  </si>
  <si>
    <t>2021-08-01</t>
  </si>
  <si>
    <t>2021-09-01</t>
  </si>
  <si>
    <t>2021-10-01</t>
  </si>
  <si>
    <t>2021-11-01</t>
  </si>
  <si>
    <t>2021-12-01</t>
  </si>
  <si>
    <t>2022-01-01</t>
  </si>
  <si>
    <t>2022-02-01</t>
  </si>
  <si>
    <t>2022-03-01</t>
  </si>
  <si>
    <t>2022-04-01</t>
  </si>
  <si>
    <t>2022-05-01</t>
  </si>
  <si>
    <t>2022-06-01</t>
  </si>
  <si>
    <t>2022-07-01</t>
  </si>
  <si>
    <t>2022-08-01</t>
  </si>
  <si>
    <t>2022-09-01</t>
  </si>
  <si>
    <t>2022-10-01</t>
  </si>
  <si>
    <t>2022-11-01</t>
  </si>
  <si>
    <t>2022-12-01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</si>
  <si>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</si>
  <si>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</si>
  <si>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</si>
  <si>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</si>
  <si>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</si>
  <si>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</si>
  <si>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</si>
  <si>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</si>
  <si>
    <t>2023-09-01</t>
  </si>
  <si>
    <t>2023-10-01</t>
  </si>
  <si>
    <t>2023-11-01</t>
  </si>
  <si>
    <t>2023-12-01</t>
  </si>
  <si>
    <t>2024-01-01</t>
  </si>
  <si>
    <t>2024-02-01</t>
  </si>
  <si>
    <t>2024-03-01</t>
  </si>
  <si>
    <t>2024-04-01</t>
  </si>
  <si>
    <t>2024-05-01</t>
  </si>
  <si>
    <t>2024-06-01</t>
  </si>
  <si>
    <t>2024-07-01</t>
  </si>
  <si>
    <t>2024-08-01</t>
  </si>
  <si>
    <t>2024-09-01</t>
  </si>
  <si>
    <t>2024-10-01</t>
  </si>
  <si>
    <t>2024-11-01</t>
  </si>
  <si>
    <t>2024-12-01</t>
  </si>
  <si>
    <t>2025-01-01</t>
  </si>
  <si>
    <t>2025-02-01</t>
  </si>
  <si>
    <t>2025-03-01</t>
  </si>
  <si>
    <t>2025-04-01</t>
  </si>
  <si>
    <t>2025-05-01</t>
  </si>
  <si>
    <t>2025-06-01</t>
  </si>
  <si>
    <t>2025-07-01</t>
  </si>
  <si>
    <t>2025-08-01</t>
  </si>
  <si>
    <t>2025-09-01</t>
  </si>
  <si>
    <t>2025-10-01</t>
  </si>
  <si>
    <t>2025-11-01</t>
  </si>
  <si>
    <t>2025-12-01</t>
  </si>
  <si>
    <t>Part 1</t>
  </si>
  <si>
    <t>Rf</t>
  </si>
  <si>
    <t>N</t>
  </si>
  <si>
    <t>Mean</t>
  </si>
  <si>
    <t>Std dev</t>
  </si>
  <si>
    <t>Var</t>
  </si>
  <si>
    <t>Sharpe ratio</t>
  </si>
  <si>
    <t>Variance-covariance matrix</t>
  </si>
  <si>
    <t>SIGMA</t>
  </si>
  <si>
    <t>Part 2</t>
  </si>
  <si>
    <t>Tangency portfolio weights</t>
  </si>
  <si>
    <t>Tangency portfolio characteristics</t>
  </si>
  <si>
    <t>Expected return</t>
  </si>
  <si>
    <t>Variance</t>
  </si>
  <si>
    <t>Std deviation</t>
  </si>
  <si>
    <t>Part 3</t>
  </si>
  <si>
    <t>A</t>
  </si>
  <si>
    <t>w_oca</t>
  </si>
  <si>
    <t>w_rf</t>
  </si>
  <si>
    <t>Optimal asset allocation (complete portfolio weights)</t>
  </si>
  <si>
    <t>Optimal capital allocation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</si>
</sst>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3" borderId="0" xfId="0" applyFill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1" fillId="0" borderId="3" xfId="0" applyFont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22"/>
  <sheetViews>
    <sheetView topLeftCell="D27" zoomScale="130" zoomScaleNormal="130" workbookViewId="0">
      <selection activeCell="K14" sqref="K14"/>
    </sheetView>
  </sheetViews>
  <sheetFormatPr defaultRowHeight="14.4" x14ac:dyDescent="0.55000000000000004"/>
  <cols>
    <col min="1" max="1" width="13.26171875" customWidth="1"/>
    <col min="9" max="9" width="16.20703125" customWidth="1"/>
    <col min="17" max="17" width="13.26171875" customWidth="1"/>
  </cols>
  <sheetData>
    <row r="1" spans="1:23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6" t="s">
        <v>228</v>
      </c>
      <c r="J1" s="7"/>
      <c r="K1" s="7"/>
      <c r="L1" s="7"/>
      <c r="M1" s="7"/>
      <c r="N1" s="7"/>
      <c r="O1" s="7"/>
      <c r="Q1" s="1" t="s">
        <v>0</v>
      </c>
      <c r="R1" s="1" t="s">
        <v>1</v>
      </c>
      <c r="S1" s="1" t="s">
        <v>2</v>
      </c>
      <c r="T1" s="1" t="s">
        <v>3</v>
      </c>
      <c r="U1" s="1" t="s">
        <v>4</v>
      </c>
      <c r="V1" s="1" t="s">
        <v>5</v>
      </c>
      <c r="W1" s="1" t="s">
        <v>6</v>
      </c>
    </row>
    <row r="2" spans="1:23" x14ac:dyDescent="0.55000000000000004">
      <c r="A2" s="1" t="s">
        <v>7</v>
      </c>
      <c r="B2">
        <v>1.1095846137414661E-2</v>
      </c>
      <c r="C2">
        <v>5.1355595916728003E-2</v>
      </c>
      <c r="D2">
        <v>2.2591061242018599E-2</v>
      </c>
      <c r="E2">
        <v>2.1271104640217201E-2</v>
      </c>
      <c r="F2">
        <v>1.28328853442008E-2</v>
      </c>
      <c r="G2">
        <v>6.7444943696306936E-2</v>
      </c>
      <c r="I2" t="s">
        <v>229</v>
      </c>
      <c r="J2">
        <v>3.0000000000000001E-3</v>
      </c>
      <c r="Q2" s="1" t="s">
        <v>7</v>
      </c>
      <c r="R2">
        <f>B2-J$6</f>
        <v>1.7391379237651477E-3</v>
      </c>
      <c r="S2">
        <f t="shared" ref="S2:W2" si="0">C2-K$6</f>
        <v>4.6553837283762597E-2</v>
      </c>
      <c r="T2">
        <f t="shared" si="0"/>
        <v>1.9662127021745721E-2</v>
      </c>
      <c r="U2">
        <f t="shared" si="0"/>
        <v>1.3080117153955718E-2</v>
      </c>
      <c r="V2">
        <f t="shared" si="0"/>
        <v>3.2286069709022095E-3</v>
      </c>
      <c r="W2">
        <f t="shared" si="0"/>
        <v>6.0383315964599622E-2</v>
      </c>
    </row>
    <row r="3" spans="1:23" x14ac:dyDescent="0.55000000000000004">
      <c r="A3" s="1" t="s">
        <v>8</v>
      </c>
      <c r="B3">
        <v>0.10508126647496829</v>
      </c>
      <c r="C3">
        <v>2.9584379783858639E-2</v>
      </c>
      <c r="D3">
        <v>8.1171823097858642E-4</v>
      </c>
      <c r="E3">
        <v>1.651055674652047E-2</v>
      </c>
      <c r="F3">
        <v>3.3809871944467502E-2</v>
      </c>
      <c r="G3">
        <v>2.8497592286948151E-2</v>
      </c>
      <c r="I3" t="s">
        <v>230</v>
      </c>
      <c r="J3">
        <f>COUNT(G2:G222)</f>
        <v>221</v>
      </c>
      <c r="Q3" s="1" t="s">
        <v>8</v>
      </c>
      <c r="R3">
        <f t="shared" ref="R3:R66" si="1">B3-J$6</f>
        <v>9.5724558261318787E-2</v>
      </c>
      <c r="S3">
        <f t="shared" ref="S3:S66" si="2">C3-K$6</f>
        <v>2.478262115089323E-2</v>
      </c>
      <c r="T3">
        <f t="shared" ref="T3:T66" si="3">D3-L$6</f>
        <v>-2.1172159892942923E-3</v>
      </c>
      <c r="U3">
        <f t="shared" ref="U3:U66" si="4">E3-M$6</f>
        <v>8.3195692602589869E-3</v>
      </c>
      <c r="V3">
        <f t="shared" ref="V3:V66" si="5">F3-N$6</f>
        <v>2.4205593571168912E-2</v>
      </c>
      <c r="W3">
        <f t="shared" ref="W3:W66" si="6">G3-O$6</f>
        <v>2.1435964555240838E-2</v>
      </c>
    </row>
    <row r="4" spans="1:23" x14ac:dyDescent="0.55000000000000004">
      <c r="A4" s="1" t="s">
        <v>9</v>
      </c>
      <c r="B4">
        <v>6.9514358071729898E-2</v>
      </c>
      <c r="C4">
        <v>4.7146950192114012E-3</v>
      </c>
      <c r="D4">
        <v>1.104727366322344E-2</v>
      </c>
      <c r="E4">
        <v>3.0987764735079141E-2</v>
      </c>
      <c r="F4">
        <v>1.8374390118919729E-2</v>
      </c>
      <c r="G4">
        <v>3.1587607576651473E-2</v>
      </c>
      <c r="Q4" s="1" t="s">
        <v>9</v>
      </c>
      <c r="R4">
        <f t="shared" si="1"/>
        <v>6.0157649858080385E-2</v>
      </c>
      <c r="S4">
        <f t="shared" si="2"/>
        <v>-8.706361375400689E-5</v>
      </c>
      <c r="T4">
        <f t="shared" si="3"/>
        <v>8.1183394429505604E-3</v>
      </c>
      <c r="U4">
        <f t="shared" si="4"/>
        <v>2.2796777248817658E-2</v>
      </c>
      <c r="V4">
        <f t="shared" si="5"/>
        <v>8.7701117456211383E-3</v>
      </c>
      <c r="W4">
        <f t="shared" si="6"/>
        <v>2.452597984494416E-2</v>
      </c>
    </row>
    <row r="5" spans="1:23" x14ac:dyDescent="0.55000000000000004">
      <c r="A5" s="1" t="s">
        <v>10</v>
      </c>
      <c r="B5">
        <v>-1.6535271004099909E-2</v>
      </c>
      <c r="C5">
        <v>-1.158818271757811E-2</v>
      </c>
      <c r="D5">
        <v>4.066351350626296E-2</v>
      </c>
      <c r="E5">
        <v>-6.8877589247805404E-2</v>
      </c>
      <c r="F5">
        <v>-3.8732411681539292E-2</v>
      </c>
      <c r="G5">
        <v>-9.4709254224672912E-2</v>
      </c>
      <c r="J5" s="1" t="s">
        <v>1</v>
      </c>
      <c r="K5" s="1" t="s">
        <v>2</v>
      </c>
      <c r="L5" s="1" t="s">
        <v>3</v>
      </c>
      <c r="M5" s="1" t="s">
        <v>4</v>
      </c>
      <c r="N5" s="1" t="s">
        <v>5</v>
      </c>
      <c r="O5" s="1" t="s">
        <v>6</v>
      </c>
      <c r="Q5" s="1" t="s">
        <v>10</v>
      </c>
      <c r="R5">
        <f t="shared" si="1"/>
        <v>-2.5891979217749422E-2</v>
      </c>
      <c r="S5">
        <f t="shared" si="2"/>
        <v>-1.6389941350543519E-2</v>
      </c>
      <c r="T5">
        <f t="shared" si="3"/>
        <v>3.7734579285990083E-2</v>
      </c>
      <c r="U5">
        <f t="shared" si="4"/>
        <v>-7.706857673406689E-2</v>
      </c>
      <c r="V5">
        <f t="shared" si="5"/>
        <v>-4.8336690054837886E-2</v>
      </c>
      <c r="W5">
        <f t="shared" si="6"/>
        <v>-0.10177088195638023</v>
      </c>
    </row>
    <row r="6" spans="1:23" x14ac:dyDescent="0.55000000000000004">
      <c r="A6" s="1" t="s">
        <v>11</v>
      </c>
      <c r="B6">
        <v>6.6476971157987563E-2</v>
      </c>
      <c r="C6">
        <v>-6.1383938943897487E-3</v>
      </c>
      <c r="D6">
        <v>-3.0023415238276119E-3</v>
      </c>
      <c r="E6">
        <v>-9.7844801077302535E-3</v>
      </c>
      <c r="F6">
        <v>-1.648069774120919E-2</v>
      </c>
      <c r="G6">
        <v>-6.9492730104430689E-2</v>
      </c>
      <c r="I6" t="s">
        <v>231</v>
      </c>
      <c r="J6">
        <f>AVERAGE(B2:B222)</f>
        <v>9.3567082136495131E-3</v>
      </c>
      <c r="K6">
        <f t="shared" ref="K6:O6" si="7">AVERAGE(C2:C222)</f>
        <v>4.8017586329654081E-3</v>
      </c>
      <c r="L6">
        <f t="shared" si="7"/>
        <v>2.9289342202728787E-3</v>
      </c>
      <c r="M6">
        <f t="shared" si="7"/>
        <v>8.1909874862614827E-3</v>
      </c>
      <c r="N6">
        <f t="shared" si="7"/>
        <v>9.6042783732985908E-3</v>
      </c>
      <c r="O6">
        <f t="shared" si="7"/>
        <v>7.0616277317073137E-3</v>
      </c>
      <c r="Q6" s="1" t="s">
        <v>11</v>
      </c>
      <c r="R6">
        <f t="shared" si="1"/>
        <v>5.712026294433805E-2</v>
      </c>
      <c r="S6">
        <f t="shared" si="2"/>
        <v>-1.0940152527355158E-2</v>
      </c>
      <c r="T6">
        <f t="shared" si="3"/>
        <v>-5.931275744100491E-3</v>
      </c>
      <c r="U6">
        <f t="shared" si="4"/>
        <v>-1.7975467593991736E-2</v>
      </c>
      <c r="V6">
        <f t="shared" si="5"/>
        <v>-2.6084976114507781E-2</v>
      </c>
      <c r="W6">
        <f t="shared" si="6"/>
        <v>-7.6554357836138009E-2</v>
      </c>
    </row>
    <row r="7" spans="1:23" x14ac:dyDescent="0.55000000000000004">
      <c r="A7" s="1" t="s">
        <v>12</v>
      </c>
      <c r="B7">
        <v>0.1084162326056788</v>
      </c>
      <c r="C7">
        <v>-6.5139992890801413E-3</v>
      </c>
      <c r="D7">
        <v>4.0855652655302999E-2</v>
      </c>
      <c r="E7">
        <v>-6.2201228494256133E-2</v>
      </c>
      <c r="F7">
        <v>-5.5474355552765142E-2</v>
      </c>
      <c r="G7">
        <v>8.5714190694734516E-3</v>
      </c>
      <c r="I7" t="s">
        <v>232</v>
      </c>
      <c r="J7">
        <f>_xlfn.STDEV.S(B2:B222)</f>
        <v>4.9200035143583697E-2</v>
      </c>
      <c r="K7">
        <f t="shared" ref="K7:O7" si="8">_xlfn.STDEV.S(C2:C222)</f>
        <v>2.9863278671366785E-2</v>
      </c>
      <c r="L7">
        <f t="shared" si="8"/>
        <v>1.9621363258709532E-2</v>
      </c>
      <c r="M7">
        <f t="shared" si="8"/>
        <v>5.9613335137867006E-2</v>
      </c>
      <c r="N7">
        <f t="shared" si="8"/>
        <v>4.5516989378828164E-2</v>
      </c>
      <c r="O7">
        <f t="shared" si="8"/>
        <v>6.5652354211865507E-2</v>
      </c>
      <c r="Q7" s="1" t="s">
        <v>12</v>
      </c>
      <c r="R7">
        <f t="shared" si="1"/>
        <v>9.905952439202928E-2</v>
      </c>
      <c r="S7">
        <f t="shared" si="2"/>
        <v>-1.131575792204555E-2</v>
      </c>
      <c r="T7">
        <f t="shared" si="3"/>
        <v>3.7926718435030121E-2</v>
      </c>
      <c r="U7">
        <f t="shared" si="4"/>
        <v>-7.039221598051762E-2</v>
      </c>
      <c r="V7">
        <f t="shared" si="5"/>
        <v>-6.5078633926063736E-2</v>
      </c>
      <c r="W7">
        <f t="shared" si="6"/>
        <v>1.5097913377661379E-3</v>
      </c>
    </row>
    <row r="8" spans="1:23" x14ac:dyDescent="0.55000000000000004">
      <c r="A8" s="1" t="s">
        <v>13</v>
      </c>
      <c r="B8">
        <v>5.2297578769114887E-2</v>
      </c>
      <c r="C8">
        <v>-2.5283770531632551E-2</v>
      </c>
      <c r="D8">
        <v>9.2297128150999885E-3</v>
      </c>
      <c r="E8">
        <v>-2.9321037747786941E-2</v>
      </c>
      <c r="F8">
        <v>-2.5842329385262212E-2</v>
      </c>
      <c r="G8">
        <v>-3.1813778562505328E-2</v>
      </c>
      <c r="I8" t="s">
        <v>233</v>
      </c>
      <c r="J8">
        <f>J7^2</f>
        <v>2.4206434581298709E-3</v>
      </c>
      <c r="K8">
        <f t="shared" ref="K8:O8" si="9">K7^2</f>
        <v>8.9181541300371034E-4</v>
      </c>
      <c r="L8">
        <f t="shared" si="9"/>
        <v>3.8499789613023636E-4</v>
      </c>
      <c r="M8">
        <f t="shared" si="9"/>
        <v>3.5537497262596489E-3</v>
      </c>
      <c r="N8">
        <f t="shared" si="9"/>
        <v>2.0717963221123558E-3</v>
      </c>
      <c r="O8">
        <f t="shared" si="9"/>
        <v>4.310231613560255E-3</v>
      </c>
      <c r="Q8" s="1" t="s">
        <v>13</v>
      </c>
      <c r="R8">
        <f t="shared" si="1"/>
        <v>4.2940870555465374E-2</v>
      </c>
      <c r="S8">
        <f t="shared" si="2"/>
        <v>-3.008552916459796E-2</v>
      </c>
      <c r="T8">
        <f t="shared" si="3"/>
        <v>6.3007785948271094E-3</v>
      </c>
      <c r="U8">
        <f t="shared" si="4"/>
        <v>-3.7512025234048424E-2</v>
      </c>
      <c r="V8">
        <f t="shared" si="5"/>
        <v>-3.5446607758560802E-2</v>
      </c>
      <c r="W8">
        <f t="shared" si="6"/>
        <v>-3.8875406294212642E-2</v>
      </c>
    </row>
    <row r="9" spans="1:23" x14ac:dyDescent="0.55000000000000004">
      <c r="A9" s="1" t="s">
        <v>14</v>
      </c>
      <c r="B9">
        <v>-5.9991647169457367E-2</v>
      </c>
      <c r="C9">
        <v>9.7899828094396568E-3</v>
      </c>
      <c r="D9">
        <v>1.341348432161382E-2</v>
      </c>
      <c r="E9">
        <v>-8.2773791336503422E-3</v>
      </c>
      <c r="F9">
        <v>-1.382485690736468E-2</v>
      </c>
      <c r="G9">
        <v>5.6741373164689517E-2</v>
      </c>
      <c r="I9" t="s">
        <v>234</v>
      </c>
      <c r="J9">
        <f>(J6-$J$2) / J7</f>
        <v>0.12920129416774426</v>
      </c>
      <c r="K9">
        <f t="shared" ref="K9:O9" si="10">(K6-$J$2) / K7</f>
        <v>6.0333584024481295E-2</v>
      </c>
      <c r="L9">
        <f t="shared" si="10"/>
        <v>-3.6218574005339134E-3</v>
      </c>
      <c r="M9">
        <f t="shared" si="10"/>
        <v>8.707762238526584E-2</v>
      </c>
      <c r="N9" s="2">
        <f t="shared" si="10"/>
        <v>0.14509479786399304</v>
      </c>
      <c r="O9">
        <f t="shared" si="10"/>
        <v>6.1865682966982562E-2</v>
      </c>
      <c r="Q9" s="1" t="s">
        <v>14</v>
      </c>
      <c r="R9">
        <f t="shared" si="1"/>
        <v>-6.934835538310688E-2</v>
      </c>
      <c r="S9">
        <f t="shared" si="2"/>
        <v>4.9882241764742487E-3</v>
      </c>
      <c r="T9">
        <f t="shared" si="3"/>
        <v>1.0484550101340941E-2</v>
      </c>
      <c r="U9">
        <f t="shared" si="4"/>
        <v>-1.6468366619911825E-2</v>
      </c>
      <c r="V9">
        <f t="shared" si="5"/>
        <v>-2.3429135280663271E-2</v>
      </c>
      <c r="W9">
        <f t="shared" si="6"/>
        <v>4.9679745432982203E-2</v>
      </c>
    </row>
    <row r="10" spans="1:23" x14ac:dyDescent="0.55000000000000004">
      <c r="A10" s="1" t="s">
        <v>15</v>
      </c>
      <c r="B10">
        <v>-4.1588341819814301E-2</v>
      </c>
      <c r="C10">
        <v>3.3709443328796773E-2</v>
      </c>
      <c r="D10">
        <v>-2.4474799933219441E-2</v>
      </c>
      <c r="E10">
        <v>4.7248227385081387E-2</v>
      </c>
      <c r="F10">
        <v>5.2849332233171793E-2</v>
      </c>
      <c r="G10">
        <v>7.1958254944362698E-2</v>
      </c>
      <c r="Q10" s="1" t="s">
        <v>15</v>
      </c>
      <c r="R10">
        <f t="shared" si="1"/>
        <v>-5.0945050033463814E-2</v>
      </c>
      <c r="S10">
        <f t="shared" si="2"/>
        <v>2.8907684695831364E-2</v>
      </c>
      <c r="T10">
        <f t="shared" si="3"/>
        <v>-2.7403734153492319E-2</v>
      </c>
      <c r="U10">
        <f t="shared" si="4"/>
        <v>3.9057239898819901E-2</v>
      </c>
      <c r="V10">
        <f t="shared" si="5"/>
        <v>4.3245053859873206E-2</v>
      </c>
      <c r="W10">
        <f t="shared" si="6"/>
        <v>6.4896627212655378E-2</v>
      </c>
    </row>
    <row r="11" spans="1:23" x14ac:dyDescent="0.55000000000000004">
      <c r="A11" s="1" t="s">
        <v>16</v>
      </c>
      <c r="B11">
        <v>9.2324917285127039E-3</v>
      </c>
      <c r="C11">
        <v>-4.1630081341710312E-3</v>
      </c>
      <c r="D11">
        <v>-1.7526252982746241E-2</v>
      </c>
      <c r="E11">
        <v>4.5798320474251142E-2</v>
      </c>
      <c r="F11">
        <v>1.511626524894649E-2</v>
      </c>
      <c r="G11">
        <v>-2.1096982984112329E-3</v>
      </c>
      <c r="I11" t="s">
        <v>235</v>
      </c>
      <c r="Q11" s="1" t="s">
        <v>16</v>
      </c>
      <c r="R11">
        <f t="shared" si="1"/>
        <v>-1.2421648513680911E-4</v>
      </c>
      <c r="S11">
        <f t="shared" si="2"/>
        <v>-8.9647667671364402E-3</v>
      </c>
      <c r="T11">
        <f t="shared" si="3"/>
        <v>-2.0455187203019119E-2</v>
      </c>
      <c r="U11">
        <f t="shared" si="4"/>
        <v>3.7607332987989656E-2</v>
      </c>
      <c r="V11">
        <f t="shared" si="5"/>
        <v>5.5119868756478996E-3</v>
      </c>
      <c r="W11">
        <f t="shared" si="6"/>
        <v>-9.171326030118547E-3</v>
      </c>
    </row>
    <row r="12" spans="1:23" x14ac:dyDescent="0.55000000000000004">
      <c r="A12" s="1" t="s">
        <v>17</v>
      </c>
      <c r="B12">
        <v>4.5168721732198103E-2</v>
      </c>
      <c r="C12">
        <v>-3.7458284431231233E-2</v>
      </c>
      <c r="D12">
        <v>1.1077389205600859E-2</v>
      </c>
      <c r="E12">
        <v>-7.5264250368209829E-2</v>
      </c>
      <c r="F12">
        <v>-8.8136523787483712E-2</v>
      </c>
      <c r="G12">
        <v>-0.1179225628048499</v>
      </c>
      <c r="I12" t="s">
        <v>236</v>
      </c>
      <c r="J12" s="1" t="s">
        <v>1</v>
      </c>
      <c r="K12" s="1" t="s">
        <v>2</v>
      </c>
      <c r="L12" s="1" t="s">
        <v>3</v>
      </c>
      <c r="M12" s="1" t="s">
        <v>4</v>
      </c>
      <c r="N12" s="1" t="s">
        <v>5</v>
      </c>
      <c r="O12" s="1" t="s">
        <v>6</v>
      </c>
      <c r="Q12" s="1" t="s">
        <v>17</v>
      </c>
      <c r="R12">
        <f t="shared" si="1"/>
        <v>3.581201351854859E-2</v>
      </c>
      <c r="S12">
        <f t="shared" si="2"/>
        <v>-4.2260043064196638E-2</v>
      </c>
      <c r="T12">
        <f t="shared" si="3"/>
        <v>8.1484549853279801E-3</v>
      </c>
      <c r="U12">
        <f t="shared" si="4"/>
        <v>-8.3455237854471315E-2</v>
      </c>
      <c r="V12">
        <f t="shared" si="5"/>
        <v>-9.7740802160782306E-2</v>
      </c>
      <c r="W12">
        <f t="shared" si="6"/>
        <v>-0.12498419053655721</v>
      </c>
    </row>
    <row r="13" spans="1:23" x14ac:dyDescent="0.55000000000000004">
      <c r="A13" s="1" t="s">
        <v>18</v>
      </c>
      <c r="B13">
        <v>-1.4442009549096911E-2</v>
      </c>
      <c r="C13">
        <v>5.4254922251038007E-3</v>
      </c>
      <c r="D13">
        <v>7.4061869248100987E-3</v>
      </c>
      <c r="E13">
        <v>3.2874136956736688E-2</v>
      </c>
      <c r="F13">
        <v>-4.0293101287219857E-3</v>
      </c>
      <c r="G13">
        <v>4.4911567600062867E-2</v>
      </c>
      <c r="I13" s="1" t="s">
        <v>1</v>
      </c>
      <c r="J13" cm="1">
        <f t="array" ref="J13:O18">MMULT(TRANSPOSE(R2:W222), R2:W222) / (J3-1)</f>
        <v>2.4206434581298718E-3</v>
      </c>
      <c r="K13">
        <v>2.651368463095923E-4</v>
      </c>
      <c r="L13">
        <v>3.3059312798626342E-4</v>
      </c>
      <c r="M13">
        <v>7.3431334217156333E-5</v>
      </c>
      <c r="N13">
        <v>1.9273877991824026E-4</v>
      </c>
      <c r="O13">
        <v>4.2645814349391987E-4</v>
      </c>
      <c r="Q13" s="1" t="s">
        <v>18</v>
      </c>
      <c r="R13">
        <f t="shared" si="1"/>
        <v>-2.3798717762746426E-2</v>
      </c>
      <c r="S13">
        <f t="shared" si="2"/>
        <v>6.2373359213839259E-4</v>
      </c>
      <c r="T13">
        <f t="shared" si="3"/>
        <v>4.4772527045372195E-3</v>
      </c>
      <c r="U13">
        <f t="shared" si="4"/>
        <v>2.4683149470475205E-2</v>
      </c>
      <c r="V13">
        <f t="shared" si="5"/>
        <v>-1.3633588502020576E-2</v>
      </c>
      <c r="W13">
        <f t="shared" si="6"/>
        <v>3.7849939868355553E-2</v>
      </c>
    </row>
    <row r="14" spans="1:23" x14ac:dyDescent="0.55000000000000004">
      <c r="A14" s="1" t="s">
        <v>19</v>
      </c>
      <c r="B14">
        <v>-9.2917435351300259E-2</v>
      </c>
      <c r="C14">
        <v>-9.1110625949313295E-3</v>
      </c>
      <c r="D14">
        <v>1.5141694064226611E-2</v>
      </c>
      <c r="E14">
        <v>3.9621522897330667E-2</v>
      </c>
      <c r="F14">
        <v>1.545388857526175E-2</v>
      </c>
      <c r="G14">
        <v>2.3738325907840089E-2</v>
      </c>
      <c r="I14" s="1" t="s">
        <v>2</v>
      </c>
      <c r="J14">
        <v>2.651368463095923E-4</v>
      </c>
      <c r="K14">
        <v>8.9181541300371143E-4</v>
      </c>
      <c r="L14">
        <v>5.8158436521468855E-5</v>
      </c>
      <c r="M14">
        <v>1.2653864886610893E-3</v>
      </c>
      <c r="N14">
        <v>1.008091152123811E-3</v>
      </c>
      <c r="O14">
        <v>1.494823949541046E-3</v>
      </c>
      <c r="Q14" s="1" t="s">
        <v>19</v>
      </c>
      <c r="R14">
        <f t="shared" si="1"/>
        <v>-0.10227414356494977</v>
      </c>
      <c r="S14">
        <f t="shared" si="2"/>
        <v>-1.3912821227896739E-2</v>
      </c>
      <c r="T14">
        <f t="shared" si="3"/>
        <v>1.2212759843953732E-2</v>
      </c>
      <c r="U14">
        <f t="shared" si="4"/>
        <v>3.1430535411069188E-2</v>
      </c>
      <c r="V14">
        <f t="shared" si="5"/>
        <v>5.8496102019631596E-3</v>
      </c>
      <c r="W14">
        <f t="shared" si="6"/>
        <v>1.6676698176132775E-2</v>
      </c>
    </row>
    <row r="15" spans="1:23" x14ac:dyDescent="0.55000000000000004">
      <c r="A15" s="1" t="s">
        <v>20</v>
      </c>
      <c r="B15">
        <v>4.1121045747142482E-2</v>
      </c>
      <c r="C15">
        <v>-0.10624392562997249</v>
      </c>
      <c r="D15">
        <v>-1.262728464813567E-3</v>
      </c>
      <c r="E15">
        <v>-7.9463940129128829E-2</v>
      </c>
      <c r="F15">
        <v>-9.9386281552962252E-2</v>
      </c>
      <c r="G15">
        <v>-1.4107445105711601E-2</v>
      </c>
      <c r="I15" s="1" t="s">
        <v>3</v>
      </c>
      <c r="J15">
        <v>3.3059312798626342E-4</v>
      </c>
      <c r="K15">
        <v>5.8158436521468855E-5</v>
      </c>
      <c r="L15">
        <v>3.8499789613023663E-4</v>
      </c>
      <c r="M15">
        <v>-1.5446212721018188E-4</v>
      </c>
      <c r="N15">
        <v>-5.8249775973258445E-5</v>
      </c>
      <c r="O15">
        <v>1.7279644686735621E-4</v>
      </c>
      <c r="Q15" s="1" t="s">
        <v>20</v>
      </c>
      <c r="R15">
        <f t="shared" si="1"/>
        <v>3.1764337533492969E-2</v>
      </c>
      <c r="S15">
        <f t="shared" si="2"/>
        <v>-0.1110456842629379</v>
      </c>
      <c r="T15">
        <f t="shared" si="3"/>
        <v>-4.1916626850864456E-3</v>
      </c>
      <c r="U15">
        <f t="shared" si="4"/>
        <v>-8.7654927615390316E-2</v>
      </c>
      <c r="V15">
        <f t="shared" si="5"/>
        <v>-0.10899055992626085</v>
      </c>
      <c r="W15">
        <f t="shared" si="6"/>
        <v>-2.1169072837418916E-2</v>
      </c>
    </row>
    <row r="16" spans="1:23" x14ac:dyDescent="0.55000000000000004">
      <c r="A16" s="1" t="s">
        <v>21</v>
      </c>
      <c r="B16">
        <v>-0.16139653704229351</v>
      </c>
      <c r="C16">
        <v>-0.1160197160441446</v>
      </c>
      <c r="D16">
        <v>-8.7559896087444633E-3</v>
      </c>
      <c r="E16">
        <v>-0.2078850048861848</v>
      </c>
      <c r="F16">
        <v>-0.1603551508902874</v>
      </c>
      <c r="G16">
        <v>-0.30835712432207513</v>
      </c>
      <c r="I16" s="1" t="s">
        <v>4</v>
      </c>
      <c r="J16">
        <v>7.3431334217156333E-5</v>
      </c>
      <c r="K16">
        <v>1.2653864886610893E-3</v>
      </c>
      <c r="L16">
        <v>-1.5446212721018188E-4</v>
      </c>
      <c r="M16">
        <v>3.5537497262596467E-3</v>
      </c>
      <c r="N16">
        <v>2.4032513494161236E-3</v>
      </c>
      <c r="O16">
        <v>2.8883703308411946E-3</v>
      </c>
      <c r="Q16" s="1" t="s">
        <v>21</v>
      </c>
      <c r="R16">
        <f t="shared" si="1"/>
        <v>-0.17075324525594301</v>
      </c>
      <c r="S16">
        <f t="shared" si="2"/>
        <v>-0.12082147467711001</v>
      </c>
      <c r="T16">
        <f t="shared" si="3"/>
        <v>-1.1684923829017342E-2</v>
      </c>
      <c r="U16">
        <f t="shared" si="4"/>
        <v>-0.21607599237244629</v>
      </c>
      <c r="V16">
        <f t="shared" si="5"/>
        <v>-0.16995942926358598</v>
      </c>
      <c r="W16">
        <f t="shared" si="6"/>
        <v>-0.31541875205378245</v>
      </c>
    </row>
    <row r="17" spans="1:23" x14ac:dyDescent="0.55000000000000004">
      <c r="A17" s="1" t="s">
        <v>22</v>
      </c>
      <c r="B17">
        <v>0.12573593609702649</v>
      </c>
      <c r="C17">
        <v>-7.2052702599969543E-2</v>
      </c>
      <c r="D17">
        <v>7.730805922358841E-2</v>
      </c>
      <c r="E17">
        <v>-0.1192560466815437</v>
      </c>
      <c r="F17">
        <v>-6.9605886875038658E-2</v>
      </c>
      <c r="G17">
        <v>-0.22717411317940131</v>
      </c>
      <c r="I17" s="1" t="s">
        <v>5</v>
      </c>
      <c r="J17">
        <v>1.9273877991824026E-4</v>
      </c>
      <c r="K17">
        <v>1.008091152123811E-3</v>
      </c>
      <c r="L17">
        <v>-5.8249775973258445E-5</v>
      </c>
      <c r="M17">
        <v>2.4032513494161236E-3</v>
      </c>
      <c r="N17">
        <v>2.0717963221123562E-3</v>
      </c>
      <c r="O17">
        <v>2.2506697667694538E-3</v>
      </c>
      <c r="Q17" s="1" t="s">
        <v>22</v>
      </c>
      <c r="R17">
        <f t="shared" si="1"/>
        <v>0.11637922788337698</v>
      </c>
      <c r="S17">
        <f t="shared" si="2"/>
        <v>-7.6854461232934948E-2</v>
      </c>
      <c r="T17">
        <f t="shared" si="3"/>
        <v>7.4379125003315533E-2</v>
      </c>
      <c r="U17">
        <f t="shared" si="4"/>
        <v>-0.12744703416780517</v>
      </c>
      <c r="V17">
        <f t="shared" si="5"/>
        <v>-7.9210165248337253E-2</v>
      </c>
      <c r="W17">
        <f t="shared" si="6"/>
        <v>-0.23423574091110863</v>
      </c>
    </row>
    <row r="18" spans="1:23" x14ac:dyDescent="0.55000000000000004">
      <c r="A18" s="1" t="s">
        <v>23</v>
      </c>
      <c r="B18">
        <v>7.7325355164428622E-2</v>
      </c>
      <c r="C18">
        <v>0.1584228491409678</v>
      </c>
      <c r="D18">
        <v>4.8008265125526917E-2</v>
      </c>
      <c r="E18">
        <v>4.0135181898088623E-2</v>
      </c>
      <c r="F18">
        <v>1.664764278505926E-3</v>
      </c>
      <c r="G18">
        <v>0.13622181448965159</v>
      </c>
      <c r="I18" s="1" t="s">
        <v>6</v>
      </c>
      <c r="J18">
        <v>4.2645814349391987E-4</v>
      </c>
      <c r="K18">
        <v>1.494823949541046E-3</v>
      </c>
      <c r="L18">
        <v>1.7279644686735621E-4</v>
      </c>
      <c r="M18">
        <v>2.8883703308411946E-3</v>
      </c>
      <c r="N18">
        <v>2.2506697667694538E-3</v>
      </c>
      <c r="O18">
        <v>4.310231613560255E-3</v>
      </c>
      <c r="Q18" s="1" t="s">
        <v>23</v>
      </c>
      <c r="R18">
        <f t="shared" si="1"/>
        <v>6.7968646950779116E-2</v>
      </c>
      <c r="S18">
        <f t="shared" si="2"/>
        <v>0.15362109050800238</v>
      </c>
      <c r="T18">
        <f t="shared" si="3"/>
        <v>4.5079330905254039E-2</v>
      </c>
      <c r="U18">
        <f t="shared" si="4"/>
        <v>3.1944194411827137E-2</v>
      </c>
      <c r="V18">
        <f t="shared" si="5"/>
        <v>-7.939514094792665E-3</v>
      </c>
      <c r="W18">
        <f t="shared" si="6"/>
        <v>0.12916018675794427</v>
      </c>
    </row>
    <row r="19" spans="1:23" x14ac:dyDescent="0.55000000000000004">
      <c r="A19" s="1" t="s">
        <v>24</v>
      </c>
      <c r="B19">
        <v>5.5362934597515512E-2</v>
      </c>
      <c r="C19">
        <v>7.4184903901755028E-3</v>
      </c>
      <c r="D19">
        <v>-3.2088217728370449E-2</v>
      </c>
      <c r="E19">
        <v>-8.9789290073323258E-2</v>
      </c>
      <c r="F19">
        <v>-7.466348300221437E-2</v>
      </c>
      <c r="G19">
        <v>-0.15289016487177351</v>
      </c>
      <c r="Q19" s="1" t="s">
        <v>24</v>
      </c>
      <c r="R19">
        <f t="shared" si="1"/>
        <v>4.6006226383865999E-2</v>
      </c>
      <c r="S19">
        <f t="shared" si="2"/>
        <v>2.6167317572100947E-3</v>
      </c>
      <c r="T19">
        <f t="shared" si="3"/>
        <v>-3.5017151948643327E-2</v>
      </c>
      <c r="U19">
        <f t="shared" si="4"/>
        <v>-9.7980277559584744E-2</v>
      </c>
      <c r="V19">
        <f t="shared" si="5"/>
        <v>-8.4267761375512965E-2</v>
      </c>
      <c r="W19">
        <f t="shared" si="6"/>
        <v>-0.15995179260348083</v>
      </c>
    </row>
    <row r="20" spans="1:23" x14ac:dyDescent="0.55000000000000004">
      <c r="A20" s="1" t="s">
        <v>25</v>
      </c>
      <c r="B20">
        <v>1.445624499088582E-2</v>
      </c>
      <c r="C20">
        <v>-0.10619329935154161</v>
      </c>
      <c r="D20">
        <v>-1.0137437233832871E-2</v>
      </c>
      <c r="E20">
        <v>-0.1198291848828545</v>
      </c>
      <c r="F20">
        <v>-0.1074487427076201</v>
      </c>
      <c r="G20">
        <v>-0.20525593953109239</v>
      </c>
      <c r="I20" s="6" t="s">
        <v>237</v>
      </c>
      <c r="J20" s="7"/>
      <c r="K20" s="7"/>
      <c r="L20" s="7"/>
      <c r="M20" s="7"/>
      <c r="N20" s="7"/>
      <c r="O20" s="7"/>
      <c r="Q20" s="1" t="s">
        <v>25</v>
      </c>
      <c r="R20">
        <f t="shared" si="1"/>
        <v>5.0995367772363066E-3</v>
      </c>
      <c r="S20">
        <f t="shared" si="2"/>
        <v>-0.11099505798450701</v>
      </c>
      <c r="T20">
        <f t="shared" si="3"/>
        <v>-1.306637145410575E-2</v>
      </c>
      <c r="U20">
        <f t="shared" si="4"/>
        <v>-0.12802017236911598</v>
      </c>
      <c r="V20">
        <f t="shared" si="5"/>
        <v>-0.1170530210809187</v>
      </c>
      <c r="W20">
        <f t="shared" si="6"/>
        <v>-0.21231756726279971</v>
      </c>
    </row>
    <row r="21" spans="1:23" x14ac:dyDescent="0.55000000000000004">
      <c r="A21" s="1" t="s">
        <v>26</v>
      </c>
      <c r="B21">
        <v>-2.5369734900152818E-2</v>
      </c>
      <c r="C21">
        <v>1.837003952560412E-2</v>
      </c>
      <c r="D21">
        <v>3.3305482149997401E-2</v>
      </c>
      <c r="E21">
        <v>7.4073662623399983E-2</v>
      </c>
      <c r="F21">
        <v>7.5611885436264181E-2</v>
      </c>
      <c r="G21">
        <v>1.6324514440194671E-2</v>
      </c>
      <c r="Q21" s="1" t="s">
        <v>26</v>
      </c>
      <c r="R21">
        <f t="shared" si="1"/>
        <v>-3.4726443113802331E-2</v>
      </c>
      <c r="S21">
        <f t="shared" si="2"/>
        <v>1.3568280892638711E-2</v>
      </c>
      <c r="T21">
        <f t="shared" si="3"/>
        <v>3.0376547929724523E-2</v>
      </c>
      <c r="U21">
        <f t="shared" si="4"/>
        <v>6.5882675137138497E-2</v>
      </c>
      <c r="V21">
        <f t="shared" si="5"/>
        <v>6.6007607062965587E-2</v>
      </c>
      <c r="W21">
        <f t="shared" si="6"/>
        <v>9.262886708487357E-3</v>
      </c>
    </row>
    <row r="22" spans="1:23" x14ac:dyDescent="0.55000000000000004">
      <c r="A22" s="1" t="s">
        <v>27</v>
      </c>
      <c r="B22">
        <v>-3.3340741880035663E-2</v>
      </c>
      <c r="C22">
        <v>0.1370838977406319</v>
      </c>
      <c r="D22">
        <v>-2.765890306059704E-2</v>
      </c>
      <c r="E22">
        <v>0.15762743632469539</v>
      </c>
      <c r="F22">
        <v>0.1072149235669744</v>
      </c>
      <c r="G22">
        <v>0.33266861706567702</v>
      </c>
      <c r="I22" t="s">
        <v>238</v>
      </c>
      <c r="Q22" s="1" t="s">
        <v>27</v>
      </c>
      <c r="R22">
        <f t="shared" si="1"/>
        <v>-4.2697450093685176E-2</v>
      </c>
      <c r="S22">
        <f t="shared" si="2"/>
        <v>0.13228213910766648</v>
      </c>
      <c r="T22">
        <f t="shared" si="3"/>
        <v>-3.0587837280869917E-2</v>
      </c>
      <c r="U22">
        <f t="shared" si="4"/>
        <v>0.14943644883843391</v>
      </c>
      <c r="V22">
        <f t="shared" si="5"/>
        <v>9.7610645193675807E-2</v>
      </c>
      <c r="W22">
        <f t="shared" si="6"/>
        <v>0.3256069893339697</v>
      </c>
    </row>
    <row r="23" spans="1:23" x14ac:dyDescent="0.55000000000000004">
      <c r="A23" s="1" t="s">
        <v>28</v>
      </c>
      <c r="B23">
        <v>0.1023261217907387</v>
      </c>
      <c r="C23">
        <v>3.2863084815598853E-2</v>
      </c>
      <c r="D23">
        <v>-2.090212179677697E-2</v>
      </c>
      <c r="E23">
        <v>3.4006846427680808E-2</v>
      </c>
      <c r="F23">
        <v>5.8453340064250847E-2</v>
      </c>
      <c r="G23">
        <v>2.615894609077318E-2</v>
      </c>
      <c r="I23" s="1" t="s">
        <v>1</v>
      </c>
      <c r="J23">
        <v>0.88353678700885185</v>
      </c>
      <c r="Q23" s="1" t="s">
        <v>28</v>
      </c>
      <c r="R23">
        <f t="shared" si="1"/>
        <v>9.2969413577089183E-2</v>
      </c>
      <c r="S23">
        <f t="shared" si="2"/>
        <v>2.8061326182633444E-2</v>
      </c>
      <c r="T23">
        <f t="shared" si="3"/>
        <v>-2.3831056017049847E-2</v>
      </c>
      <c r="U23">
        <f t="shared" si="4"/>
        <v>2.5815858941419325E-2</v>
      </c>
      <c r="V23">
        <f t="shared" si="5"/>
        <v>4.8849061690952253E-2</v>
      </c>
      <c r="W23">
        <f t="shared" si="6"/>
        <v>1.9097318359065866E-2</v>
      </c>
    </row>
    <row r="24" spans="1:23" x14ac:dyDescent="0.55000000000000004">
      <c r="A24" s="1" t="s">
        <v>29</v>
      </c>
      <c r="B24">
        <v>-5.2182918942994087E-2</v>
      </c>
      <c r="C24">
        <v>3.2020494408608879E-2</v>
      </c>
      <c r="D24">
        <v>-5.5558858245167153E-3</v>
      </c>
      <c r="E24">
        <v>1.813838229992237E-2</v>
      </c>
      <c r="F24">
        <v>-6.2682118096258899E-3</v>
      </c>
      <c r="G24">
        <v>-4.7604595927697391E-2</v>
      </c>
      <c r="I24" s="1" t="s">
        <v>2</v>
      </c>
      <c r="J24">
        <v>-0.97809105035589172</v>
      </c>
      <c r="Q24" s="1" t="s">
        <v>29</v>
      </c>
      <c r="R24">
        <f t="shared" si="1"/>
        <v>-6.15396271566436E-2</v>
      </c>
      <c r="S24">
        <f t="shared" si="2"/>
        <v>2.721873577564347E-2</v>
      </c>
      <c r="T24">
        <f t="shared" si="3"/>
        <v>-8.4848200447895945E-3</v>
      </c>
      <c r="U24">
        <f t="shared" si="4"/>
        <v>9.947394813660887E-3</v>
      </c>
      <c r="V24">
        <f t="shared" si="5"/>
        <v>-1.5872490182924481E-2</v>
      </c>
      <c r="W24">
        <f t="shared" si="6"/>
        <v>-5.4666223659404704E-2</v>
      </c>
    </row>
    <row r="25" spans="1:23" x14ac:dyDescent="0.55000000000000004">
      <c r="A25" s="1" t="s">
        <v>30</v>
      </c>
      <c r="B25">
        <v>2.3799058583926499E-2</v>
      </c>
      <c r="C25">
        <v>6.928785065384746E-2</v>
      </c>
      <c r="D25">
        <v>8.5137103082717491E-3</v>
      </c>
      <c r="E25">
        <v>8.7901177745524528E-2</v>
      </c>
      <c r="F25">
        <v>8.0675725245212382E-2</v>
      </c>
      <c r="G25">
        <v>0.12589085005473979</v>
      </c>
      <c r="I25" s="1" t="s">
        <v>3</v>
      </c>
      <c r="J25">
        <v>-0.44844573819880967</v>
      </c>
      <c r="Q25" s="1" t="s">
        <v>30</v>
      </c>
      <c r="R25">
        <f t="shared" si="1"/>
        <v>1.4442350370276986E-2</v>
      </c>
      <c r="S25">
        <f t="shared" si="2"/>
        <v>6.4486092020882055E-2</v>
      </c>
      <c r="T25">
        <f t="shared" si="3"/>
        <v>5.58477608799887E-3</v>
      </c>
      <c r="U25">
        <f t="shared" si="4"/>
        <v>7.9710190259263042E-2</v>
      </c>
      <c r="V25">
        <f t="shared" si="5"/>
        <v>7.1071446871913788E-2</v>
      </c>
      <c r="W25">
        <f t="shared" si="6"/>
        <v>0.11882922232303247</v>
      </c>
    </row>
    <row r="26" spans="1:23" x14ac:dyDescent="0.55000000000000004">
      <c r="A26" s="1" t="s">
        <v>31</v>
      </c>
      <c r="B26">
        <v>5.3565133985156166E-4</v>
      </c>
      <c r="C26">
        <v>-1.627486155572877E-2</v>
      </c>
      <c r="D26">
        <v>7.5162560005390677E-3</v>
      </c>
      <c r="E26">
        <v>3.2936827699777682E-2</v>
      </c>
      <c r="F26">
        <v>3.6939837900764827E-2</v>
      </c>
      <c r="G26">
        <v>0.14323092532877379</v>
      </c>
      <c r="I26" s="1" t="s">
        <v>4</v>
      </c>
      <c r="J26">
        <v>-0.6959744087944566</v>
      </c>
      <c r="Q26" s="1" t="s">
        <v>31</v>
      </c>
      <c r="R26">
        <f t="shared" si="1"/>
        <v>-8.8210568737979514E-3</v>
      </c>
      <c r="S26">
        <f t="shared" si="2"/>
        <v>-2.1076620188694179E-2</v>
      </c>
      <c r="T26">
        <f t="shared" si="3"/>
        <v>4.5873217802661886E-3</v>
      </c>
      <c r="U26">
        <f t="shared" si="4"/>
        <v>2.4745840213516199E-2</v>
      </c>
      <c r="V26">
        <f t="shared" si="5"/>
        <v>2.7335559527466236E-2</v>
      </c>
      <c r="W26">
        <f t="shared" si="6"/>
        <v>0.13616929759706647</v>
      </c>
    </row>
    <row r="27" spans="1:23" x14ac:dyDescent="0.55000000000000004">
      <c r="A27" s="1" t="s">
        <v>32</v>
      </c>
      <c r="B27">
        <v>5.8351144102841701E-2</v>
      </c>
      <c r="C27">
        <v>5.7835707354006338E-2</v>
      </c>
      <c r="D27">
        <v>1.1335390027915389E-2</v>
      </c>
      <c r="E27">
        <v>5.3146644575258202E-2</v>
      </c>
      <c r="F27">
        <v>3.0548489669324441E-2</v>
      </c>
      <c r="G27">
        <v>5.5513103918446223E-2</v>
      </c>
      <c r="I27" s="1" t="s">
        <v>5</v>
      </c>
      <c r="J27">
        <v>2.5096237860926611</v>
      </c>
      <c r="Q27" s="1" t="s">
        <v>32</v>
      </c>
      <c r="R27">
        <f t="shared" si="1"/>
        <v>4.8994435889192188E-2</v>
      </c>
      <c r="S27">
        <f t="shared" si="2"/>
        <v>5.3033948721040933E-2</v>
      </c>
      <c r="T27">
        <f t="shared" si="3"/>
        <v>8.4064558076425103E-3</v>
      </c>
      <c r="U27">
        <f t="shared" si="4"/>
        <v>4.4955657088996723E-2</v>
      </c>
      <c r="V27">
        <f t="shared" si="5"/>
        <v>2.094421129602585E-2</v>
      </c>
      <c r="W27">
        <f t="shared" si="6"/>
        <v>4.8451476186738909E-2</v>
      </c>
    </row>
    <row r="28" spans="1:23" x14ac:dyDescent="0.55000000000000004">
      <c r="A28" s="1" t="s">
        <v>33</v>
      </c>
      <c r="B28">
        <v>3.722812708124823E-2</v>
      </c>
      <c r="C28">
        <v>-5.0519980289609467E-3</v>
      </c>
      <c r="D28">
        <v>-1.312185864279725E-3</v>
      </c>
      <c r="E28">
        <v>-6.2705708620237166E-2</v>
      </c>
      <c r="F28">
        <v>-1.455364559103278E-2</v>
      </c>
      <c r="G28">
        <v>-3.5205496949809463E-2</v>
      </c>
      <c r="I28" s="1" t="s">
        <v>6</v>
      </c>
      <c r="J28">
        <v>-0.27064937575235709</v>
      </c>
      <c r="Q28" s="1" t="s">
        <v>33</v>
      </c>
      <c r="R28">
        <f t="shared" si="1"/>
        <v>2.7871418867598717E-2</v>
      </c>
      <c r="S28">
        <f t="shared" si="2"/>
        <v>-9.8537566619263557E-3</v>
      </c>
      <c r="T28">
        <f t="shared" si="3"/>
        <v>-4.2411200845526038E-3</v>
      </c>
      <c r="U28">
        <f t="shared" si="4"/>
        <v>-7.0896696106498652E-2</v>
      </c>
      <c r="V28">
        <f t="shared" si="5"/>
        <v>-2.415792396433137E-2</v>
      </c>
      <c r="W28">
        <f t="shared" si="6"/>
        <v>-4.2267124681516777E-2</v>
      </c>
    </row>
    <row r="29" spans="1:23" x14ac:dyDescent="0.55000000000000004">
      <c r="A29" s="1" t="s">
        <v>34</v>
      </c>
      <c r="B29">
        <v>0.12786502259277091</v>
      </c>
      <c r="C29">
        <v>1.6754079102141439E-2</v>
      </c>
      <c r="D29">
        <v>1.4409756456332801E-2</v>
      </c>
      <c r="E29">
        <v>3.1244475717420169E-2</v>
      </c>
      <c r="F29">
        <v>6.1607234174798409E-2</v>
      </c>
      <c r="G29">
        <v>6.5656870012032353E-2</v>
      </c>
      <c r="J29">
        <f>SUM(J23:J28)</f>
        <v>0.99999999999999778</v>
      </c>
      <c r="K29" t="str">
        <f ca="1">_xlfn.FORMULATEXT(J29)</f>
        <v>=SUM(J23:J28)</v>
      </c>
      <c r="Q29" s="1" t="s">
        <v>34</v>
      </c>
      <c r="R29">
        <f t="shared" si="1"/>
        <v>0.1185083143791214</v>
      </c>
      <c r="S29">
        <f t="shared" si="2"/>
        <v>1.195232046917603E-2</v>
      </c>
      <c r="T29">
        <f t="shared" si="3"/>
        <v>1.1480822236059922E-2</v>
      </c>
      <c r="U29">
        <f t="shared" si="4"/>
        <v>2.3053488231158686E-2</v>
      </c>
      <c r="V29">
        <f t="shared" si="5"/>
        <v>5.2002955801499814E-2</v>
      </c>
      <c r="W29">
        <f t="shared" si="6"/>
        <v>5.859524228032504E-2</v>
      </c>
    </row>
    <row r="30" spans="1:23" x14ac:dyDescent="0.55000000000000004">
      <c r="A30" s="1" t="s">
        <v>35</v>
      </c>
      <c r="B30">
        <v>-7.2033914519376463E-2</v>
      </c>
      <c r="C30">
        <v>3.1094336990616919E-2</v>
      </c>
      <c r="D30">
        <v>-3.9889335790014753E-2</v>
      </c>
      <c r="E30">
        <v>7.4883794788881186E-2</v>
      </c>
      <c r="F30">
        <v>1.3643340207048381E-2</v>
      </c>
      <c r="G30">
        <v>6.0189593397826702E-2</v>
      </c>
      <c r="Q30" s="1" t="s">
        <v>35</v>
      </c>
      <c r="R30">
        <f t="shared" si="1"/>
        <v>-8.1390622733025969E-2</v>
      </c>
      <c r="S30">
        <f t="shared" si="2"/>
        <v>2.629257835765151E-2</v>
      </c>
      <c r="T30">
        <f t="shared" si="3"/>
        <v>-4.281827001028763E-2</v>
      </c>
      <c r="U30">
        <f t="shared" si="4"/>
        <v>6.66928073026197E-2</v>
      </c>
      <c r="V30">
        <f t="shared" si="5"/>
        <v>4.0390618337497897E-3</v>
      </c>
      <c r="W30">
        <f t="shared" si="6"/>
        <v>5.3127965666119388E-2</v>
      </c>
    </row>
    <row r="31" spans="1:23" x14ac:dyDescent="0.55000000000000004">
      <c r="A31" s="1" t="s">
        <v>36</v>
      </c>
      <c r="B31">
        <v>-1.2580360682460819E-2</v>
      </c>
      <c r="C31">
        <v>-4.6363536282402196E-3</v>
      </c>
      <c r="D31">
        <v>2.7893525490756851E-2</v>
      </c>
      <c r="E31">
        <v>-3.3407624531440749E-2</v>
      </c>
      <c r="F31">
        <v>-3.115417927992226E-2</v>
      </c>
      <c r="G31">
        <v>-4.3018599734872542E-2</v>
      </c>
      <c r="I31" s="4" t="s">
        <v>239</v>
      </c>
      <c r="Q31" s="1" t="s">
        <v>36</v>
      </c>
      <c r="R31">
        <f t="shared" si="1"/>
        <v>-2.1937068896110332E-2</v>
      </c>
      <c r="S31">
        <f t="shared" si="2"/>
        <v>-9.4381122612056285E-3</v>
      </c>
      <c r="T31">
        <f t="shared" si="3"/>
        <v>2.4964591270483973E-2</v>
      </c>
      <c r="U31">
        <f t="shared" si="4"/>
        <v>-4.1598612017702236E-2</v>
      </c>
      <c r="V31">
        <f t="shared" si="5"/>
        <v>-4.075845765322085E-2</v>
      </c>
      <c r="W31">
        <f t="shared" si="6"/>
        <v>-5.0080227466579856E-2</v>
      </c>
    </row>
    <row r="32" spans="1:23" x14ac:dyDescent="0.55000000000000004">
      <c r="A32" s="1" t="s">
        <v>37</v>
      </c>
      <c r="B32">
        <v>3.2748218673886553E-2</v>
      </c>
      <c r="C32">
        <v>1.09001971072431E-2</v>
      </c>
      <c r="D32">
        <v>0</v>
      </c>
      <c r="E32">
        <v>4.4751367919299012E-2</v>
      </c>
      <c r="F32">
        <v>3.1194573137583999E-2</v>
      </c>
      <c r="G32">
        <v>5.5831532373821879E-2</v>
      </c>
      <c r="I32" t="s">
        <v>240</v>
      </c>
      <c r="J32" cm="1">
        <f t="array" ref="J32">MMULT(J6:O6,J23:J28)</f>
        <v>1.8748153341958319E-2</v>
      </c>
      <c r="K32" t="str">
        <f ca="1">_xlfn.FORMULATEXT(J32)</f>
        <v>=MMULT(J6:O6,J23:J28)</v>
      </c>
      <c r="Q32" s="1" t="s">
        <v>37</v>
      </c>
      <c r="R32">
        <f t="shared" si="1"/>
        <v>2.339151046023704E-2</v>
      </c>
      <c r="S32">
        <f t="shared" si="2"/>
        <v>6.0984384742776921E-3</v>
      </c>
      <c r="T32">
        <f t="shared" si="3"/>
        <v>-2.9289342202728787E-3</v>
      </c>
      <c r="U32">
        <f t="shared" si="4"/>
        <v>3.6560380433037526E-2</v>
      </c>
      <c r="V32">
        <f t="shared" si="5"/>
        <v>2.1590294764285409E-2</v>
      </c>
      <c r="W32">
        <f t="shared" si="6"/>
        <v>4.8769904642114566E-2</v>
      </c>
    </row>
    <row r="33" spans="1:23" x14ac:dyDescent="0.55000000000000004">
      <c r="A33" s="1" t="s">
        <v>38</v>
      </c>
      <c r="B33">
        <v>-4.3863963775470083E-3</v>
      </c>
      <c r="C33">
        <v>2.1620581916071299E-2</v>
      </c>
      <c r="D33">
        <v>-9.9556720047143665E-3</v>
      </c>
      <c r="E33">
        <v>7.9618074680760209E-2</v>
      </c>
      <c r="F33">
        <v>5.6528754685683857E-2</v>
      </c>
      <c r="G33">
        <v>9.3658905682425742E-2</v>
      </c>
      <c r="I33" t="s">
        <v>241</v>
      </c>
      <c r="J33" cm="1">
        <f t="array" ref="J33">MMULT(MMULT(TRANSPOSE(J23:J28),_xlfn.ANCHORARRAY(J13)), J23:J28)</f>
        <v>5.0745254108132687E-3</v>
      </c>
      <c r="K33" t="str">
        <f t="shared" ref="K33:K35" ca="1" si="11">_xlfn.FORMULATEXT(J33)</f>
        <v>=MMULT(MMULT(TRANSPOSE(J23:J28),J13#), J23:J28)</v>
      </c>
      <c r="Q33" s="1" t="s">
        <v>38</v>
      </c>
      <c r="R33">
        <f t="shared" si="1"/>
        <v>-1.3743104591196521E-2</v>
      </c>
      <c r="S33">
        <f t="shared" si="2"/>
        <v>1.681882328310589E-2</v>
      </c>
      <c r="T33">
        <f t="shared" si="3"/>
        <v>-1.2884606224987246E-2</v>
      </c>
      <c r="U33">
        <f t="shared" si="4"/>
        <v>7.1427087194498723E-2</v>
      </c>
      <c r="V33">
        <f t="shared" si="5"/>
        <v>4.6924476312385263E-2</v>
      </c>
      <c r="W33">
        <f t="shared" si="6"/>
        <v>8.6597277950718421E-2</v>
      </c>
    </row>
    <row r="34" spans="1:23" x14ac:dyDescent="0.55000000000000004">
      <c r="A34" s="1" t="s">
        <v>39</v>
      </c>
      <c r="B34">
        <v>5.8834362933984467E-2</v>
      </c>
      <c r="C34">
        <v>1.920963244995022E-2</v>
      </c>
      <c r="D34">
        <v>1.6365775144075331E-2</v>
      </c>
      <c r="E34">
        <v>5.9416472714884261E-2</v>
      </c>
      <c r="F34">
        <v>1.9651930449362979E-2</v>
      </c>
      <c r="G34">
        <v>7.9544212092545585E-2</v>
      </c>
      <c r="I34" t="s">
        <v>242</v>
      </c>
      <c r="J34">
        <f>SQRT(J33)</f>
        <v>7.123570320291131E-2</v>
      </c>
      <c r="K34" t="str">
        <f t="shared" ca="1" si="11"/>
        <v>=SQRT(J33)</v>
      </c>
      <c r="Q34" s="1" t="s">
        <v>39</v>
      </c>
      <c r="R34">
        <f t="shared" si="1"/>
        <v>4.9477654720334954E-2</v>
      </c>
      <c r="S34">
        <f t="shared" si="2"/>
        <v>1.4407873816984811E-2</v>
      </c>
      <c r="T34">
        <f t="shared" si="3"/>
        <v>1.3436840923802451E-2</v>
      </c>
      <c r="U34">
        <f t="shared" si="4"/>
        <v>5.1225485228622775E-2</v>
      </c>
      <c r="V34">
        <f t="shared" si="5"/>
        <v>1.0047652076064388E-2</v>
      </c>
      <c r="W34">
        <f t="shared" si="6"/>
        <v>7.2482584360838265E-2</v>
      </c>
    </row>
    <row r="35" spans="1:23" x14ac:dyDescent="0.55000000000000004">
      <c r="A35" s="1" t="s">
        <v>40</v>
      </c>
      <c r="B35">
        <v>3.0513146883171419E-2</v>
      </c>
      <c r="C35">
        <v>-4.647962777052661E-2</v>
      </c>
      <c r="D35">
        <v>2.9166646319828789E-2</v>
      </c>
      <c r="E35">
        <v>-7.5365937020111295E-2</v>
      </c>
      <c r="F35">
        <v>-7.9454487709386012E-2</v>
      </c>
      <c r="G35">
        <v>-5.334612369936953E-2</v>
      </c>
      <c r="I35" t="s">
        <v>234</v>
      </c>
      <c r="J35">
        <f>(J32 - J2)  / J34</f>
        <v>0.22107107298569789</v>
      </c>
      <c r="K35" t="str">
        <f t="shared" ca="1" si="11"/>
        <v>=(J32 - J2)  / J34</v>
      </c>
      <c r="Q35" s="1" t="s">
        <v>40</v>
      </c>
      <c r="R35">
        <f t="shared" si="1"/>
        <v>2.1156438669521906E-2</v>
      </c>
      <c r="S35">
        <f t="shared" si="2"/>
        <v>-5.1281386403492016E-2</v>
      </c>
      <c r="T35">
        <f t="shared" si="3"/>
        <v>2.6237712099555912E-2</v>
      </c>
      <c r="U35">
        <f t="shared" si="4"/>
        <v>-8.3556924506372782E-2</v>
      </c>
      <c r="V35">
        <f t="shared" si="5"/>
        <v>-8.9058766082684607E-2</v>
      </c>
      <c r="W35">
        <f t="shared" si="6"/>
        <v>-6.0407751431076843E-2</v>
      </c>
    </row>
    <row r="36" spans="1:23" x14ac:dyDescent="0.55000000000000004">
      <c r="A36" s="1" t="s">
        <v>41</v>
      </c>
      <c r="B36">
        <v>2.355318906837622E-2</v>
      </c>
      <c r="C36">
        <v>1.0663056551839519E-2</v>
      </c>
      <c r="D36">
        <v>3.0706353052929011E-2</v>
      </c>
      <c r="E36">
        <v>-7.7434387333261689E-2</v>
      </c>
      <c r="F36">
        <v>-5.6231523713630049E-2</v>
      </c>
      <c r="G36">
        <v>-6.0998183582800292E-2</v>
      </c>
      <c r="Q36" s="1" t="s">
        <v>41</v>
      </c>
      <c r="R36">
        <f t="shared" si="1"/>
        <v>1.4196480854726707E-2</v>
      </c>
      <c r="S36">
        <f t="shared" si="2"/>
        <v>5.861297918874111E-3</v>
      </c>
      <c r="T36">
        <f t="shared" si="3"/>
        <v>2.7777418832656133E-2</v>
      </c>
      <c r="U36">
        <f t="shared" si="4"/>
        <v>-8.5625374819523176E-2</v>
      </c>
      <c r="V36">
        <f t="shared" si="5"/>
        <v>-6.5835802086928644E-2</v>
      </c>
      <c r="W36">
        <f t="shared" si="6"/>
        <v>-6.8059811314507612E-2</v>
      </c>
    </row>
    <row r="37" spans="1:23" x14ac:dyDescent="0.55000000000000004">
      <c r="A37" s="1" t="s">
        <v>42</v>
      </c>
      <c r="B37">
        <v>-5.0871157346166977E-2</v>
      </c>
      <c r="C37">
        <v>5.1808573585186528E-2</v>
      </c>
      <c r="D37">
        <v>9.2989441158373154E-3</v>
      </c>
      <c r="E37">
        <v>6.3809175176628763E-2</v>
      </c>
      <c r="F37">
        <v>7.3383597715664495E-2</v>
      </c>
      <c r="G37">
        <v>0.10629287020014951</v>
      </c>
      <c r="I37" s="6" t="s">
        <v>243</v>
      </c>
      <c r="J37" s="7"/>
      <c r="K37" s="7"/>
      <c r="L37" s="7"/>
      <c r="M37" s="7"/>
      <c r="N37" s="7"/>
      <c r="O37" s="7"/>
      <c r="Q37" s="1" t="s">
        <v>42</v>
      </c>
      <c r="R37">
        <f t="shared" si="1"/>
        <v>-6.022786555981649E-2</v>
      </c>
      <c r="S37">
        <f t="shared" si="2"/>
        <v>4.7006814952221122E-2</v>
      </c>
      <c r="T37">
        <f t="shared" si="3"/>
        <v>6.3700098955644362E-3</v>
      </c>
      <c r="U37">
        <f t="shared" si="4"/>
        <v>5.5618187690367277E-2</v>
      </c>
      <c r="V37">
        <f t="shared" si="5"/>
        <v>6.3779319342365901E-2</v>
      </c>
      <c r="W37">
        <f t="shared" si="6"/>
        <v>9.9231242468442199E-2</v>
      </c>
    </row>
    <row r="38" spans="1:23" x14ac:dyDescent="0.55000000000000004">
      <c r="A38" s="1" t="s">
        <v>43</v>
      </c>
      <c r="B38">
        <v>5.7061252828653153E-2</v>
      </c>
      <c r="C38">
        <v>-9.3181264662351992E-3</v>
      </c>
      <c r="D38">
        <v>3.3524272009908929E-2</v>
      </c>
      <c r="E38">
        <v>-7.1393067135857691E-2</v>
      </c>
      <c r="F38">
        <v>-4.4980560908331253E-2</v>
      </c>
      <c r="G38">
        <v>-1.2757238670669019E-2</v>
      </c>
      <c r="Q38" s="1" t="s">
        <v>43</v>
      </c>
      <c r="R38">
        <f t="shared" si="1"/>
        <v>4.770454461500364E-2</v>
      </c>
      <c r="S38">
        <f t="shared" si="2"/>
        <v>-1.4119885099200608E-2</v>
      </c>
      <c r="T38">
        <f t="shared" si="3"/>
        <v>3.0595337789636051E-2</v>
      </c>
      <c r="U38">
        <f t="shared" si="4"/>
        <v>-7.9584054622119177E-2</v>
      </c>
      <c r="V38">
        <f t="shared" si="5"/>
        <v>-5.4584839281629841E-2</v>
      </c>
      <c r="W38">
        <f t="shared" si="6"/>
        <v>-1.9818866402376331E-2</v>
      </c>
    </row>
    <row r="39" spans="1:23" x14ac:dyDescent="0.55000000000000004">
      <c r="A39" s="1" t="s">
        <v>44</v>
      </c>
      <c r="B39">
        <v>4.7755584400488223E-2</v>
      </c>
      <c r="C39">
        <v>3.6149307258395602E-2</v>
      </c>
      <c r="D39">
        <v>1.089290381135477E-4</v>
      </c>
      <c r="E39">
        <v>0.1216344514320389</v>
      </c>
      <c r="F39">
        <v>8.3752989981838111E-2</v>
      </c>
      <c r="G39">
        <v>3.5387183278544621E-2</v>
      </c>
      <c r="I39" t="s">
        <v>248</v>
      </c>
      <c r="Q39" s="1" t="s">
        <v>44</v>
      </c>
      <c r="R39">
        <f t="shared" si="1"/>
        <v>3.839887618683871E-2</v>
      </c>
      <c r="S39">
        <f t="shared" si="2"/>
        <v>3.1347548625430197E-2</v>
      </c>
      <c r="T39">
        <f t="shared" si="3"/>
        <v>-2.820005182159331E-3</v>
      </c>
      <c r="U39">
        <f t="shared" si="4"/>
        <v>0.11344346394577741</v>
      </c>
      <c r="V39">
        <f t="shared" si="5"/>
        <v>7.4148711608539516E-2</v>
      </c>
      <c r="W39">
        <f t="shared" si="6"/>
        <v>2.8325555546837307E-2</v>
      </c>
    </row>
    <row r="40" spans="1:23" x14ac:dyDescent="0.55000000000000004">
      <c r="A40" s="1" t="s">
        <v>45</v>
      </c>
      <c r="B40">
        <v>3.6822698148927913E-2</v>
      </c>
      <c r="C40">
        <v>1.9014456381021509E-2</v>
      </c>
      <c r="D40">
        <v>6.489827652567115E-5</v>
      </c>
      <c r="E40">
        <v>4.4098256229145212E-2</v>
      </c>
      <c r="F40">
        <v>4.375979286592746E-2</v>
      </c>
      <c r="G40">
        <v>5.6855073586038252E-2</v>
      </c>
      <c r="I40" t="s">
        <v>244</v>
      </c>
      <c r="J40">
        <v>1</v>
      </c>
      <c r="K40">
        <v>2</v>
      </c>
      <c r="L40">
        <v>3</v>
      </c>
      <c r="M40">
        <v>4</v>
      </c>
      <c r="N40">
        <v>5</v>
      </c>
      <c r="O40">
        <v>6</v>
      </c>
      <c r="Q40" s="1" t="s">
        <v>45</v>
      </c>
      <c r="R40">
        <f t="shared" si="1"/>
        <v>2.74659899352784E-2</v>
      </c>
      <c r="S40">
        <f t="shared" si="2"/>
        <v>1.42126977480561E-2</v>
      </c>
      <c r="T40">
        <f t="shared" si="3"/>
        <v>-2.8640359437472076E-3</v>
      </c>
      <c r="U40">
        <f t="shared" si="4"/>
        <v>3.5907268742883733E-2</v>
      </c>
      <c r="V40">
        <f t="shared" si="5"/>
        <v>3.4155514492628866E-2</v>
      </c>
      <c r="W40">
        <f t="shared" si="6"/>
        <v>4.9793445854330938E-2</v>
      </c>
    </row>
    <row r="41" spans="1:23" x14ac:dyDescent="0.55000000000000004">
      <c r="A41" s="1" t="s">
        <v>46</v>
      </c>
      <c r="B41">
        <v>2.1112978094167682E-2</v>
      </c>
      <c r="C41">
        <v>-1.282474294096358E-2</v>
      </c>
      <c r="D41">
        <v>-9.0082217444191759E-3</v>
      </c>
      <c r="E41">
        <v>3.4850658150364699E-2</v>
      </c>
      <c r="F41">
        <v>0</v>
      </c>
      <c r="G41">
        <v>-1.8515007669204109E-2</v>
      </c>
      <c r="I41" t="s">
        <v>245</v>
      </c>
      <c r="J41">
        <f>($J$32 - $J$2) / (J40*$J$33)</f>
        <v>3.1033746147769201</v>
      </c>
      <c r="K41">
        <f t="shared" ref="K41:O41" si="12">($J$32 - $J$2) / (K40*$J$33)</f>
        <v>1.5516873073884601</v>
      </c>
      <c r="L41">
        <f t="shared" si="12"/>
        <v>1.0344582049256401</v>
      </c>
      <c r="M41">
        <f t="shared" si="12"/>
        <v>0.77584365369423003</v>
      </c>
      <c r="N41">
        <f t="shared" si="12"/>
        <v>0.62067492295538407</v>
      </c>
      <c r="O41">
        <f t="shared" si="12"/>
        <v>0.51722910246282006</v>
      </c>
      <c r="Q41" s="1" t="s">
        <v>46</v>
      </c>
      <c r="R41">
        <f t="shared" si="1"/>
        <v>1.1756269880518169E-2</v>
      </c>
      <c r="S41">
        <f t="shared" si="2"/>
        <v>-1.7626501573928987E-2</v>
      </c>
      <c r="T41">
        <f t="shared" si="3"/>
        <v>-1.1937155964692055E-2</v>
      </c>
      <c r="U41">
        <f t="shared" si="4"/>
        <v>2.6659670664103217E-2</v>
      </c>
      <c r="V41">
        <f t="shared" si="5"/>
        <v>-9.6042783732985908E-3</v>
      </c>
      <c r="W41">
        <f t="shared" si="6"/>
        <v>-2.5576635400911422E-2</v>
      </c>
    </row>
    <row r="42" spans="1:23" x14ac:dyDescent="0.55000000000000004">
      <c r="A42" s="1" t="s">
        <v>47</v>
      </c>
      <c r="B42">
        <v>2.436865379100683E-2</v>
      </c>
      <c r="C42">
        <v>2.1373659087662981E-2</v>
      </c>
      <c r="D42">
        <v>-3.6930020778939809E-2</v>
      </c>
      <c r="E42">
        <v>7.5464103847481034E-2</v>
      </c>
      <c r="F42">
        <v>6.127120022939736E-2</v>
      </c>
      <c r="G42">
        <v>3.4179909890096338E-2</v>
      </c>
      <c r="I42" t="s">
        <v>246</v>
      </c>
      <c r="J42">
        <f>1-J41</f>
        <v>-2.1033746147769201</v>
      </c>
      <c r="K42">
        <f t="shared" ref="K42:O42" si="13">1-K41</f>
        <v>-0.55168730738846006</v>
      </c>
      <c r="L42">
        <f t="shared" si="13"/>
        <v>-3.4458204925640112E-2</v>
      </c>
      <c r="M42">
        <f t="shared" si="13"/>
        <v>0.22415634630576997</v>
      </c>
      <c r="N42">
        <f t="shared" si="13"/>
        <v>0.37932507704461593</v>
      </c>
      <c r="O42">
        <f t="shared" si="13"/>
        <v>0.48277089753717994</v>
      </c>
      <c r="Q42" s="1" t="s">
        <v>47</v>
      </c>
      <c r="R42">
        <f t="shared" si="1"/>
        <v>1.5011945577357317E-2</v>
      </c>
      <c r="S42">
        <f t="shared" si="2"/>
        <v>1.6571900454697572E-2</v>
      </c>
      <c r="T42">
        <f t="shared" si="3"/>
        <v>-3.9858954999212687E-2</v>
      </c>
      <c r="U42">
        <f t="shared" si="4"/>
        <v>6.7273116361219548E-2</v>
      </c>
      <c r="V42">
        <f t="shared" si="5"/>
        <v>5.1666921856098766E-2</v>
      </c>
      <c r="W42">
        <f t="shared" si="6"/>
        <v>2.7118282158389025E-2</v>
      </c>
    </row>
    <row r="43" spans="1:23" x14ac:dyDescent="0.55000000000000004">
      <c r="A43" s="1" t="s">
        <v>48</v>
      </c>
      <c r="B43">
        <v>-6.379762129208244E-2</v>
      </c>
      <c r="C43">
        <v>2.9848158348586781E-2</v>
      </c>
      <c r="D43">
        <v>4.8991367790229834E-3</v>
      </c>
      <c r="E43">
        <v>8.0447944931072435E-4</v>
      </c>
      <c r="F43">
        <v>2.8681607701409369E-2</v>
      </c>
      <c r="G43">
        <v>4.3817550428700842E-2</v>
      </c>
      <c r="Q43" s="1" t="s">
        <v>48</v>
      </c>
      <c r="R43">
        <f t="shared" si="1"/>
        <v>-7.3154329505731946E-2</v>
      </c>
      <c r="S43">
        <f t="shared" si="2"/>
        <v>2.5046399715621372E-2</v>
      </c>
      <c r="T43">
        <f t="shared" si="3"/>
        <v>1.9702025587501047E-3</v>
      </c>
      <c r="U43">
        <f t="shared" si="4"/>
        <v>-7.3865080369507584E-3</v>
      </c>
      <c r="V43">
        <f t="shared" si="5"/>
        <v>1.9077329328110779E-2</v>
      </c>
      <c r="W43">
        <f t="shared" si="6"/>
        <v>3.6755922696993529E-2</v>
      </c>
    </row>
    <row r="44" spans="1:23" x14ac:dyDescent="0.55000000000000004">
      <c r="A44" s="1" t="s">
        <v>49</v>
      </c>
      <c r="B44">
        <v>5.9983128034251543E-2</v>
      </c>
      <c r="C44">
        <v>7.8444600213978255E-3</v>
      </c>
      <c r="D44">
        <v>-4.5848489364146428E-3</v>
      </c>
      <c r="E44">
        <v>5.5420248476301108E-2</v>
      </c>
      <c r="F44">
        <v>3.4737139962068397E-2</v>
      </c>
      <c r="G44">
        <v>4.7052883371990761E-2</v>
      </c>
      <c r="I44" t="s">
        <v>247</v>
      </c>
      <c r="Q44" s="1" t="s">
        <v>49</v>
      </c>
      <c r="R44">
        <f t="shared" si="1"/>
        <v>5.062641982060203E-2</v>
      </c>
      <c r="S44">
        <f t="shared" si="2"/>
        <v>3.0427013884324174E-3</v>
      </c>
      <c r="T44">
        <f t="shared" si="3"/>
        <v>-7.5137831566875219E-3</v>
      </c>
      <c r="U44">
        <f t="shared" si="4"/>
        <v>4.7229260990039629E-2</v>
      </c>
      <c r="V44">
        <f t="shared" si="5"/>
        <v>2.5132861588769807E-2</v>
      </c>
      <c r="W44">
        <f t="shared" si="6"/>
        <v>3.9991255640283448E-2</v>
      </c>
    </row>
    <row r="45" spans="1:23" x14ac:dyDescent="0.55000000000000004">
      <c r="A45" s="1" t="s">
        <v>50</v>
      </c>
      <c r="B45">
        <v>1.5981380863842931E-2</v>
      </c>
      <c r="C45">
        <v>5.8293281858534662E-4</v>
      </c>
      <c r="D45">
        <v>-1.353416260046258E-3</v>
      </c>
      <c r="E45">
        <v>2.3094361960379169E-2</v>
      </c>
      <c r="F45">
        <v>-4.2052576806398401E-3</v>
      </c>
      <c r="G45">
        <v>-2.3221219990087642E-2</v>
      </c>
      <c r="I45" t="s">
        <v>244</v>
      </c>
      <c r="J45">
        <v>1</v>
      </c>
      <c r="K45">
        <v>2</v>
      </c>
      <c r="L45">
        <v>3</v>
      </c>
      <c r="M45">
        <v>4</v>
      </c>
      <c r="N45">
        <v>5</v>
      </c>
      <c r="O45">
        <v>6</v>
      </c>
      <c r="Q45" s="1" t="s">
        <v>50</v>
      </c>
      <c r="R45">
        <f t="shared" si="1"/>
        <v>6.6246726501934181E-3</v>
      </c>
      <c r="S45">
        <f t="shared" si="2"/>
        <v>-4.2188258143800615E-3</v>
      </c>
      <c r="T45">
        <f t="shared" si="3"/>
        <v>-4.2823504803191368E-3</v>
      </c>
      <c r="U45">
        <f t="shared" si="4"/>
        <v>1.4903374474117687E-2</v>
      </c>
      <c r="V45">
        <f t="shared" si="5"/>
        <v>-1.3809536053938431E-2</v>
      </c>
      <c r="W45">
        <f t="shared" si="6"/>
        <v>-3.0282847721794955E-2</v>
      </c>
    </row>
    <row r="46" spans="1:23" x14ac:dyDescent="0.55000000000000004">
      <c r="A46" s="1" t="s">
        <v>51</v>
      </c>
      <c r="B46">
        <v>8.9446549780080709E-2</v>
      </c>
      <c r="C46">
        <v>1.6037989904251759E-2</v>
      </c>
      <c r="D46">
        <v>1.8052396922906281E-2</v>
      </c>
      <c r="E46">
        <v>2.8518599042792969E-2</v>
      </c>
      <c r="F46">
        <v>3.3431061044943762E-2</v>
      </c>
      <c r="G46">
        <v>6.5167325838512369E-2</v>
      </c>
      <c r="I46" s="1" t="s">
        <v>1</v>
      </c>
      <c r="J46">
        <f>J$41 * $J23</f>
        <v>2.7419456360248335</v>
      </c>
      <c r="K46">
        <f t="shared" ref="K46:O46" si="14">K$41 * $J23</f>
        <v>1.3709728180124168</v>
      </c>
      <c r="L46">
        <f t="shared" si="14"/>
        <v>0.91398187867494451</v>
      </c>
      <c r="M46" s="2">
        <f t="shared" si="14"/>
        <v>0.68548640900620839</v>
      </c>
      <c r="N46">
        <f t="shared" si="14"/>
        <v>0.54838912720496669</v>
      </c>
      <c r="O46">
        <f t="shared" si="14"/>
        <v>0.45699093933747226</v>
      </c>
      <c r="Q46" s="1" t="s">
        <v>51</v>
      </c>
      <c r="R46">
        <f t="shared" si="1"/>
        <v>8.0089841566431202E-2</v>
      </c>
      <c r="S46">
        <f t="shared" si="2"/>
        <v>1.123623127128635E-2</v>
      </c>
      <c r="T46">
        <f t="shared" si="3"/>
        <v>1.5123462702633402E-2</v>
      </c>
      <c r="U46">
        <f t="shared" si="4"/>
        <v>2.0327611556531486E-2</v>
      </c>
      <c r="V46">
        <f t="shared" si="5"/>
        <v>2.3826782671645171E-2</v>
      </c>
      <c r="W46">
        <f t="shared" si="6"/>
        <v>5.8105698106805055E-2</v>
      </c>
    </row>
    <row r="47" spans="1:23" x14ac:dyDescent="0.55000000000000004">
      <c r="A47" s="1" t="s">
        <v>52</v>
      </c>
      <c r="B47">
        <v>-1.7916885312225909E-2</v>
      </c>
      <c r="C47">
        <v>1.3609646313799131E-3</v>
      </c>
      <c r="D47">
        <v>2.517418331457066E-2</v>
      </c>
      <c r="E47">
        <v>-1.79422625514053E-2</v>
      </c>
      <c r="F47">
        <v>-1.1214319299057701E-2</v>
      </c>
      <c r="G47">
        <v>1.374726434831763E-2</v>
      </c>
      <c r="I47" s="1" t="s">
        <v>2</v>
      </c>
      <c r="J47">
        <f t="shared" ref="J47:O51" si="15">J$41 * $J24</f>
        <v>-3.0353829366149685</v>
      </c>
      <c r="K47">
        <f t="shared" si="15"/>
        <v>-1.5176914683074842</v>
      </c>
      <c r="L47">
        <f t="shared" si="15"/>
        <v>-1.0117943122049897</v>
      </c>
      <c r="M47" s="2">
        <f t="shared" si="15"/>
        <v>-0.75884573415374212</v>
      </c>
      <c r="N47">
        <f t="shared" si="15"/>
        <v>-0.60707658732299374</v>
      </c>
      <c r="O47">
        <f t="shared" si="15"/>
        <v>-0.50589715610249486</v>
      </c>
      <c r="Q47" s="1" t="s">
        <v>52</v>
      </c>
      <c r="R47">
        <f t="shared" si="1"/>
        <v>-2.7273593525875422E-2</v>
      </c>
      <c r="S47">
        <f t="shared" si="2"/>
        <v>-3.4407940015854952E-3</v>
      </c>
      <c r="T47">
        <f t="shared" si="3"/>
        <v>2.2245249094297783E-2</v>
      </c>
      <c r="U47">
        <f t="shared" si="4"/>
        <v>-2.6133250037666783E-2</v>
      </c>
      <c r="V47">
        <f t="shared" si="5"/>
        <v>-2.081859767235629E-2</v>
      </c>
      <c r="W47">
        <f t="shared" si="6"/>
        <v>6.6856366166103166E-3</v>
      </c>
    </row>
    <row r="48" spans="1:23" x14ac:dyDescent="0.55000000000000004">
      <c r="A48" s="1" t="s">
        <v>53</v>
      </c>
      <c r="B48">
        <v>-2.432504279935355E-2</v>
      </c>
      <c r="C48">
        <v>-5.6606127897271818E-3</v>
      </c>
      <c r="D48">
        <v>-5.0191199418895271E-3</v>
      </c>
      <c r="E48">
        <v>-2.4044892553338301E-2</v>
      </c>
      <c r="F48">
        <v>-2.1720270318812959E-2</v>
      </c>
      <c r="G48">
        <v>-4.1161245288226178E-2</v>
      </c>
      <c r="I48" s="1" t="s">
        <v>3</v>
      </c>
      <c r="J48">
        <f t="shared" si="15"/>
        <v>-1.3916951200310825</v>
      </c>
      <c r="K48">
        <f t="shared" si="15"/>
        <v>-0.69584756001554127</v>
      </c>
      <c r="L48">
        <f t="shared" si="15"/>
        <v>-0.46389837334369421</v>
      </c>
      <c r="M48" s="2">
        <f t="shared" si="15"/>
        <v>-0.34792378000777063</v>
      </c>
      <c r="N48">
        <f t="shared" si="15"/>
        <v>-0.27833902400621652</v>
      </c>
      <c r="O48">
        <f t="shared" si="15"/>
        <v>-0.23194918667184711</v>
      </c>
      <c r="Q48" s="1" t="s">
        <v>53</v>
      </c>
      <c r="R48">
        <f t="shared" si="1"/>
        <v>-3.3681751013003067E-2</v>
      </c>
      <c r="S48">
        <f t="shared" si="2"/>
        <v>-1.0462371422692591E-2</v>
      </c>
      <c r="T48">
        <f t="shared" si="3"/>
        <v>-7.9480541621624063E-3</v>
      </c>
      <c r="U48">
        <f t="shared" si="4"/>
        <v>-3.2235880039599783E-2</v>
      </c>
      <c r="V48">
        <f t="shared" si="5"/>
        <v>-3.1324548692111549E-2</v>
      </c>
      <c r="W48">
        <f t="shared" si="6"/>
        <v>-4.8222873019933492E-2</v>
      </c>
    </row>
    <row r="49" spans="1:23" x14ac:dyDescent="0.55000000000000004">
      <c r="A49" s="1" t="s">
        <v>54</v>
      </c>
      <c r="B49">
        <v>8.4178036206389084E-2</v>
      </c>
      <c r="C49">
        <v>3.2979346931720781E-3</v>
      </c>
      <c r="D49">
        <v>3.1815965279618157E-2</v>
      </c>
      <c r="E49">
        <v>-3.6956504808299477E-2</v>
      </c>
      <c r="F49">
        <v>-1.5145517281284659E-2</v>
      </c>
      <c r="G49">
        <v>2.4293231689502811E-2</v>
      </c>
      <c r="I49" s="1" t="s">
        <v>4</v>
      </c>
      <c r="J49">
        <f t="shared" si="15"/>
        <v>-2.1598693127870914</v>
      </c>
      <c r="K49">
        <f t="shared" si="15"/>
        <v>-1.0799346563935457</v>
      </c>
      <c r="L49">
        <f t="shared" si="15"/>
        <v>-0.71995643759569716</v>
      </c>
      <c r="M49" s="2">
        <f t="shared" si="15"/>
        <v>-0.53996732819677284</v>
      </c>
      <c r="N49">
        <f t="shared" si="15"/>
        <v>-0.43197386255741832</v>
      </c>
      <c r="O49">
        <f t="shared" si="15"/>
        <v>-0.35997821879784858</v>
      </c>
      <c r="Q49" s="1" t="s">
        <v>54</v>
      </c>
      <c r="R49">
        <f t="shared" si="1"/>
        <v>7.4821327992739578E-2</v>
      </c>
      <c r="S49">
        <f t="shared" si="2"/>
        <v>-1.50382393979333E-3</v>
      </c>
      <c r="T49">
        <f t="shared" si="3"/>
        <v>2.8887031059345279E-2</v>
      </c>
      <c r="U49">
        <f t="shared" si="4"/>
        <v>-4.5147492294560956E-2</v>
      </c>
      <c r="V49">
        <f t="shared" si="5"/>
        <v>-2.474979565458325E-2</v>
      </c>
      <c r="W49">
        <f t="shared" si="6"/>
        <v>1.7231603957795497E-2</v>
      </c>
    </row>
    <row r="50" spans="1:23" x14ac:dyDescent="0.55000000000000004">
      <c r="A50" s="1" t="s">
        <v>55</v>
      </c>
      <c r="B50">
        <v>0.1227494393751578</v>
      </c>
      <c r="C50">
        <v>-2.696594879113556E-2</v>
      </c>
      <c r="D50">
        <v>4.6510861053586927E-2</v>
      </c>
      <c r="E50">
        <v>-8.6175677946892182E-2</v>
      </c>
      <c r="F50">
        <v>-5.4975686820763918E-2</v>
      </c>
      <c r="G50">
        <v>-5.6192539513370672E-2</v>
      </c>
      <c r="I50" s="1" t="s">
        <v>5</v>
      </c>
      <c r="J50">
        <f t="shared" si="15"/>
        <v>7.7883027504003079</v>
      </c>
      <c r="K50">
        <f t="shared" si="15"/>
        <v>3.894151375200154</v>
      </c>
      <c r="L50">
        <f t="shared" si="15"/>
        <v>2.5961009168001028</v>
      </c>
      <c r="M50" s="2">
        <f t="shared" si="15"/>
        <v>1.947075687600077</v>
      </c>
      <c r="N50">
        <f t="shared" si="15"/>
        <v>1.5576605500800618</v>
      </c>
      <c r="O50">
        <f t="shared" si="15"/>
        <v>1.2980504584000514</v>
      </c>
      <c r="Q50" s="1" t="s">
        <v>55</v>
      </c>
      <c r="R50">
        <f t="shared" si="1"/>
        <v>0.11339273116150828</v>
      </c>
      <c r="S50">
        <f t="shared" si="2"/>
        <v>-3.1767707424100969E-2</v>
      </c>
      <c r="T50">
        <f t="shared" si="3"/>
        <v>4.358192683331405E-2</v>
      </c>
      <c r="U50">
        <f t="shared" si="4"/>
        <v>-9.4366665433153668E-2</v>
      </c>
      <c r="V50">
        <f t="shared" si="5"/>
        <v>-6.4579965194062505E-2</v>
      </c>
      <c r="W50">
        <f t="shared" si="6"/>
        <v>-6.3254167245077986E-2</v>
      </c>
    </row>
    <row r="51" spans="1:23" x14ac:dyDescent="0.55000000000000004">
      <c r="A51" s="1" t="s">
        <v>56</v>
      </c>
      <c r="B51">
        <v>-0.11062347246832641</v>
      </c>
      <c r="C51">
        <v>-5.3342326189561029E-2</v>
      </c>
      <c r="D51">
        <v>2.2563791989501421E-2</v>
      </c>
      <c r="E51">
        <v>-0.1149344928207625</v>
      </c>
      <c r="F51">
        <v>-7.4210493934905086E-2</v>
      </c>
      <c r="G51">
        <v>-0.1169935791062018</v>
      </c>
      <c r="I51" s="1" t="s">
        <v>6</v>
      </c>
      <c r="J51">
        <f t="shared" si="15"/>
        <v>-0.83992640221508508</v>
      </c>
      <c r="K51">
        <f t="shared" si="15"/>
        <v>-0.41996320110754254</v>
      </c>
      <c r="L51">
        <f t="shared" si="15"/>
        <v>-0.27997546740502838</v>
      </c>
      <c r="M51" s="2">
        <f t="shared" si="15"/>
        <v>-0.20998160055377127</v>
      </c>
      <c r="N51">
        <f t="shared" si="15"/>
        <v>-0.16798528044301703</v>
      </c>
      <c r="O51">
        <f t="shared" si="15"/>
        <v>-0.13998773370251419</v>
      </c>
      <c r="Q51" s="1" t="s">
        <v>56</v>
      </c>
      <c r="R51">
        <f t="shared" si="1"/>
        <v>-0.11998018068197591</v>
      </c>
      <c r="S51">
        <f t="shared" si="2"/>
        <v>-5.8144084822526435E-2</v>
      </c>
      <c r="T51">
        <f t="shared" si="3"/>
        <v>1.9634857769228544E-2</v>
      </c>
      <c r="U51">
        <f t="shared" si="4"/>
        <v>-0.12312548030702399</v>
      </c>
      <c r="V51">
        <f t="shared" si="5"/>
        <v>-8.3814772308203681E-2</v>
      </c>
      <c r="W51">
        <f t="shared" si="6"/>
        <v>-0.1240552068379091</v>
      </c>
    </row>
    <row r="52" spans="1:23" x14ac:dyDescent="0.55000000000000004">
      <c r="A52" s="1" t="s">
        <v>57</v>
      </c>
      <c r="B52">
        <v>5.8711874747794601E-2</v>
      </c>
      <c r="C52">
        <v>8.4808403271665611E-2</v>
      </c>
      <c r="D52">
        <v>-1.2651517254700149E-2</v>
      </c>
      <c r="E52">
        <v>0.15547342130285191</v>
      </c>
      <c r="F52">
        <v>0.1148854343548045</v>
      </c>
      <c r="G52">
        <v>0.15401117737736</v>
      </c>
      <c r="I52" s="5" t="s">
        <v>246</v>
      </c>
      <c r="J52">
        <f>J42</f>
        <v>-2.1033746147769201</v>
      </c>
      <c r="K52">
        <f t="shared" ref="K52:O52" si="16">K42</f>
        <v>-0.55168730738846006</v>
      </c>
      <c r="L52">
        <f t="shared" si="16"/>
        <v>-3.4458204925640112E-2</v>
      </c>
      <c r="M52" s="2">
        <f t="shared" si="16"/>
        <v>0.22415634630576997</v>
      </c>
      <c r="N52">
        <f t="shared" si="16"/>
        <v>0.37932507704461593</v>
      </c>
      <c r="O52">
        <f t="shared" si="16"/>
        <v>0.48277089753717994</v>
      </c>
      <c r="Q52" s="1" t="s">
        <v>57</v>
      </c>
      <c r="R52">
        <f t="shared" si="1"/>
        <v>4.9355166534145088E-2</v>
      </c>
      <c r="S52">
        <f t="shared" si="2"/>
        <v>8.0006644638700206E-2</v>
      </c>
      <c r="T52">
        <f t="shared" si="3"/>
        <v>-1.5580451474973028E-2</v>
      </c>
      <c r="U52">
        <f t="shared" si="4"/>
        <v>0.14728243381659042</v>
      </c>
      <c r="V52">
        <f t="shared" si="5"/>
        <v>0.10528115598150591</v>
      </c>
      <c r="W52">
        <f t="shared" si="6"/>
        <v>0.14694954964565268</v>
      </c>
    </row>
    <row r="53" spans="1:23" x14ac:dyDescent="0.55000000000000004">
      <c r="A53" s="1" t="s">
        <v>58</v>
      </c>
      <c r="B53">
        <v>1.667269395230719E-2</v>
      </c>
      <c r="C53">
        <v>-2.3676209123248419E-2</v>
      </c>
      <c r="D53">
        <v>5.7876751017000849E-3</v>
      </c>
      <c r="E53">
        <v>-3.7830244919937468E-3</v>
      </c>
      <c r="F53">
        <v>-4.0638740140309659E-3</v>
      </c>
      <c r="G53">
        <v>-3.8011886886251567E-2</v>
      </c>
      <c r="J53">
        <f>SUM(J46:J52)</f>
        <v>0.99999999999999378</v>
      </c>
      <c r="K53">
        <f t="shared" ref="K53:O53" si="17">SUM(K46:K52)</f>
        <v>0.99999999999999689</v>
      </c>
      <c r="L53">
        <f t="shared" si="17"/>
        <v>0.99999999999999778</v>
      </c>
      <c r="M53">
        <f t="shared" si="17"/>
        <v>0.99999999999999845</v>
      </c>
      <c r="N53">
        <f t="shared" si="17"/>
        <v>0.99999999999999867</v>
      </c>
      <c r="O53">
        <f t="shared" si="17"/>
        <v>0.99999999999999889</v>
      </c>
      <c r="Q53" s="1" t="s">
        <v>58</v>
      </c>
      <c r="R53">
        <f t="shared" si="1"/>
        <v>7.3159857386576772E-3</v>
      </c>
      <c r="S53">
        <f t="shared" si="2"/>
        <v>-2.8477967756213828E-2</v>
      </c>
      <c r="T53">
        <f t="shared" si="3"/>
        <v>2.8587408814272062E-3</v>
      </c>
      <c r="U53">
        <f t="shared" si="4"/>
        <v>-1.197401197825523E-2</v>
      </c>
      <c r="V53">
        <f t="shared" si="5"/>
        <v>-1.3668152387329557E-2</v>
      </c>
      <c r="W53">
        <f t="shared" si="6"/>
        <v>-4.5073514617958881E-2</v>
      </c>
    </row>
    <row r="54" spans="1:23" x14ac:dyDescent="0.55000000000000004">
      <c r="A54" s="1" t="s">
        <v>59</v>
      </c>
      <c r="B54">
        <v>-0.1066243394405559</v>
      </c>
      <c r="C54">
        <v>3.8798838855168771E-2</v>
      </c>
      <c r="D54">
        <v>1.8128260229284491E-2</v>
      </c>
      <c r="E54">
        <v>2.7116571800633871E-4</v>
      </c>
      <c r="F54">
        <v>4.080456475065386E-3</v>
      </c>
      <c r="G54">
        <v>3.7010610841639917E-2</v>
      </c>
      <c r="Q54" s="1" t="s">
        <v>59</v>
      </c>
      <c r="R54">
        <f t="shared" si="1"/>
        <v>-0.11598104765420542</v>
      </c>
      <c r="S54">
        <f t="shared" si="2"/>
        <v>3.3997080222203366E-2</v>
      </c>
      <c r="T54">
        <f t="shared" si="3"/>
        <v>1.5199326009011612E-2</v>
      </c>
      <c r="U54">
        <f t="shared" si="4"/>
        <v>-7.919821768255144E-3</v>
      </c>
      <c r="V54">
        <f t="shared" si="5"/>
        <v>-5.5238218982332048E-3</v>
      </c>
      <c r="W54">
        <f t="shared" si="6"/>
        <v>2.9948983109932603E-2</v>
      </c>
    </row>
    <row r="55" spans="1:23" x14ac:dyDescent="0.55000000000000004">
      <c r="A55" s="1" t="s">
        <v>60</v>
      </c>
      <c r="B55">
        <v>0.1139548091286087</v>
      </c>
      <c r="C55">
        <v>2.7266076881030669E-2</v>
      </c>
      <c r="D55">
        <v>1.2395432434606061E-2</v>
      </c>
      <c r="E55">
        <v>7.6683855137587464E-2</v>
      </c>
      <c r="F55">
        <v>5.3011220750689203E-2</v>
      </c>
      <c r="G55">
        <v>7.5582869548640463E-2</v>
      </c>
      <c r="I55" s="3" t="s">
        <v>240</v>
      </c>
      <c r="J55">
        <f>J41 * $J$32 + J42*$J$2</f>
        <v>5.1872419311047767E-2</v>
      </c>
      <c r="K55">
        <f t="shared" ref="K55:O55" si="18">K41 * $J$32 + K42*$J$2</f>
        <v>2.7436209655523881E-2</v>
      </c>
      <c r="L55">
        <f t="shared" si="18"/>
        <v>1.9290806437015924E-2</v>
      </c>
      <c r="M55">
        <f t="shared" si="18"/>
        <v>1.5218104827761942E-2</v>
      </c>
      <c r="N55">
        <f t="shared" si="18"/>
        <v>1.2774483862209553E-2</v>
      </c>
      <c r="O55">
        <f t="shared" si="18"/>
        <v>1.1145403218507962E-2</v>
      </c>
      <c r="Q55" s="1" t="s">
        <v>60</v>
      </c>
      <c r="R55">
        <f t="shared" si="1"/>
        <v>0.10459810091495919</v>
      </c>
      <c r="S55">
        <f t="shared" si="2"/>
        <v>2.246431824806526E-2</v>
      </c>
      <c r="T55">
        <f t="shared" si="3"/>
        <v>9.4664982143331817E-3</v>
      </c>
      <c r="U55">
        <f t="shared" si="4"/>
        <v>6.8492867651325978E-2</v>
      </c>
      <c r="V55">
        <f t="shared" si="5"/>
        <v>4.3406942377390609E-2</v>
      </c>
      <c r="W55">
        <f t="shared" si="6"/>
        <v>6.8521241816933143E-2</v>
      </c>
    </row>
    <row r="56" spans="1:23" x14ac:dyDescent="0.55000000000000004">
      <c r="A56" s="1" t="s">
        <v>61</v>
      </c>
      <c r="B56">
        <v>-2.964978054957235E-2</v>
      </c>
      <c r="C56">
        <v>1.531804226894784E-2</v>
      </c>
      <c r="D56">
        <v>-1.277196914591716E-2</v>
      </c>
      <c r="E56">
        <v>2.568972446089024E-2</v>
      </c>
      <c r="F56">
        <v>4.3404963079278103E-2</v>
      </c>
      <c r="G56">
        <v>-1.15070460828185E-2</v>
      </c>
      <c r="I56" s="3" t="s">
        <v>242</v>
      </c>
      <c r="J56">
        <f>J41*$J$34</f>
        <v>0.22107107298569789</v>
      </c>
      <c r="K56">
        <f t="shared" ref="K56:O56" si="19">K41*$J$34</f>
        <v>0.11053553649284895</v>
      </c>
      <c r="L56">
        <f t="shared" si="19"/>
        <v>7.3690357661899311E-2</v>
      </c>
      <c r="M56">
        <f t="shared" si="19"/>
        <v>5.5267768246424473E-2</v>
      </c>
      <c r="N56">
        <f t="shared" si="19"/>
        <v>4.4214214597139583E-2</v>
      </c>
      <c r="O56">
        <f t="shared" si="19"/>
        <v>3.6845178830949656E-2</v>
      </c>
      <c r="Q56" s="1" t="s">
        <v>61</v>
      </c>
      <c r="R56">
        <f t="shared" si="1"/>
        <v>-3.9006488763221867E-2</v>
      </c>
      <c r="S56">
        <f t="shared" si="2"/>
        <v>1.0516283635982431E-2</v>
      </c>
      <c r="T56">
        <f t="shared" si="3"/>
        <v>-1.5700903366190039E-2</v>
      </c>
      <c r="U56">
        <f t="shared" si="4"/>
        <v>1.7498736974628757E-2</v>
      </c>
      <c r="V56">
        <f t="shared" si="5"/>
        <v>3.3800684705979508E-2</v>
      </c>
      <c r="W56">
        <f t="shared" si="6"/>
        <v>-1.8568673814525816E-2</v>
      </c>
    </row>
    <row r="57" spans="1:23" x14ac:dyDescent="0.55000000000000004">
      <c r="A57" s="1" t="s">
        <v>62</v>
      </c>
      <c r="B57">
        <v>-1.320834048100528E-2</v>
      </c>
      <c r="C57">
        <v>-9.771614516906113E-3</v>
      </c>
      <c r="D57">
        <v>-1.573826938853606E-2</v>
      </c>
      <c r="E57">
        <v>2.1714786764511551E-2</v>
      </c>
      <c r="F57">
        <v>2.7660489711697211E-2</v>
      </c>
      <c r="G57">
        <v>4.3613247902536623E-2</v>
      </c>
      <c r="I57" s="3" t="s">
        <v>234</v>
      </c>
      <c r="J57">
        <f>(J55 - $J$2) / J56</f>
        <v>0.22107107298569789</v>
      </c>
      <c r="K57">
        <f t="shared" ref="K57:O57" si="20">(K55 - $J$2) / K56</f>
        <v>0.22107107298569789</v>
      </c>
      <c r="L57">
        <f t="shared" si="20"/>
        <v>0.22107107298569789</v>
      </c>
      <c r="M57">
        <f t="shared" si="20"/>
        <v>0.22107107298569792</v>
      </c>
      <c r="N57">
        <f t="shared" si="20"/>
        <v>0.22107107298569789</v>
      </c>
      <c r="O57">
        <f t="shared" si="20"/>
        <v>0.22107107298569786</v>
      </c>
      <c r="Q57" s="1" t="s">
        <v>62</v>
      </c>
      <c r="R57">
        <f t="shared" si="1"/>
        <v>-2.2565048694654793E-2</v>
      </c>
      <c r="S57">
        <f t="shared" si="2"/>
        <v>-1.4573373149871522E-2</v>
      </c>
      <c r="T57">
        <f t="shared" si="3"/>
        <v>-1.8667203608808938E-2</v>
      </c>
      <c r="U57">
        <f t="shared" si="4"/>
        <v>1.3523799278250068E-2</v>
      </c>
      <c r="V57">
        <f t="shared" si="5"/>
        <v>1.8056211338398621E-2</v>
      </c>
      <c r="W57">
        <f t="shared" si="6"/>
        <v>3.6551620170829309E-2</v>
      </c>
    </row>
    <row r="58" spans="1:23" x14ac:dyDescent="0.55000000000000004">
      <c r="A58" s="1" t="s">
        <v>63</v>
      </c>
      <c r="B58">
        <v>-1.4803247076433661E-3</v>
      </c>
      <c r="C58">
        <v>1.118465062400764E-2</v>
      </c>
      <c r="D58">
        <v>2.4991406114135421E-2</v>
      </c>
      <c r="E58">
        <v>-1.316560726172478E-2</v>
      </c>
      <c r="F58">
        <v>-2.3227579849618429E-3</v>
      </c>
      <c r="G58">
        <v>3.6861452364867597E-2</v>
      </c>
      <c r="Q58" s="1" t="s">
        <v>63</v>
      </c>
      <c r="R58">
        <f t="shared" si="1"/>
        <v>-1.0837032921292879E-2</v>
      </c>
      <c r="S58">
        <f t="shared" si="2"/>
        <v>6.3828919910422317E-3</v>
      </c>
      <c r="T58">
        <f t="shared" si="3"/>
        <v>2.2062471893862543E-2</v>
      </c>
      <c r="U58">
        <f t="shared" si="4"/>
        <v>-2.1356594747986263E-2</v>
      </c>
      <c r="V58">
        <f t="shared" si="5"/>
        <v>-1.1927036358260434E-2</v>
      </c>
      <c r="W58">
        <f t="shared" si="6"/>
        <v>2.9799824633160284E-2</v>
      </c>
    </row>
    <row r="59" spans="1:23" x14ac:dyDescent="0.55000000000000004">
      <c r="A59" s="1" t="s">
        <v>64</v>
      </c>
      <c r="B59">
        <v>-6.3380340104711386E-2</v>
      </c>
      <c r="C59">
        <v>-3.1793374423278342E-2</v>
      </c>
      <c r="D59">
        <v>2.8823717090765481E-2</v>
      </c>
      <c r="E59">
        <v>-6.5790722961563075E-2</v>
      </c>
      <c r="F59">
        <v>-6.0055523307801839E-2</v>
      </c>
      <c r="G59">
        <v>-4.5058858850766881E-2</v>
      </c>
      <c r="Q59" s="1" t="s">
        <v>64</v>
      </c>
      <c r="R59">
        <f t="shared" si="1"/>
        <v>-7.2737048318360892E-2</v>
      </c>
      <c r="S59">
        <f t="shared" si="2"/>
        <v>-3.6595133056243748E-2</v>
      </c>
      <c r="T59">
        <f t="shared" si="3"/>
        <v>2.5894782870492603E-2</v>
      </c>
      <c r="U59">
        <f t="shared" si="4"/>
        <v>-7.3981710447824561E-2</v>
      </c>
      <c r="V59">
        <f t="shared" si="5"/>
        <v>-6.9659801681100433E-2</v>
      </c>
      <c r="W59">
        <f t="shared" si="6"/>
        <v>-5.2120486582474194E-2</v>
      </c>
    </row>
    <row r="60" spans="1:23" x14ac:dyDescent="0.55000000000000004">
      <c r="A60" s="1" t="s">
        <v>65</v>
      </c>
      <c r="B60">
        <v>2.3545755435880888E-2</v>
      </c>
      <c r="C60">
        <v>4.5942173319250663E-2</v>
      </c>
      <c r="D60">
        <v>-4.1282733552773232E-3</v>
      </c>
      <c r="E60">
        <v>4.5328611502143623E-2</v>
      </c>
      <c r="F60">
        <v>3.5216729803439151E-2</v>
      </c>
      <c r="G60">
        <v>4.6544686727627127E-2</v>
      </c>
      <c r="Q60" s="1" t="s">
        <v>65</v>
      </c>
      <c r="R60">
        <f t="shared" si="1"/>
        <v>1.4189047222231375E-2</v>
      </c>
      <c r="S60">
        <f t="shared" si="2"/>
        <v>4.1140414686285258E-2</v>
      </c>
      <c r="T60">
        <f t="shared" si="3"/>
        <v>-7.0572075755502024E-3</v>
      </c>
      <c r="U60">
        <f t="shared" si="4"/>
        <v>3.7137624015882137E-2</v>
      </c>
      <c r="V60">
        <f t="shared" si="5"/>
        <v>2.561245143014056E-2</v>
      </c>
      <c r="W60">
        <f t="shared" si="6"/>
        <v>3.9483058995919813E-2</v>
      </c>
    </row>
    <row r="61" spans="1:23" x14ac:dyDescent="0.55000000000000004">
      <c r="A61" s="1" t="s">
        <v>66</v>
      </c>
      <c r="B61">
        <v>8.3768479367647419E-3</v>
      </c>
      <c r="C61">
        <v>1.073290007977312E-2</v>
      </c>
      <c r="D61">
        <v>1.4104851713102161E-2</v>
      </c>
      <c r="E61">
        <v>-1.031643892806355E-2</v>
      </c>
      <c r="F61">
        <v>1.7072449345854949E-2</v>
      </c>
      <c r="G61">
        <v>2.8428473364610959E-2</v>
      </c>
      <c r="Q61" s="1" t="s">
        <v>66</v>
      </c>
      <c r="R61">
        <f t="shared" si="1"/>
        <v>-9.7986027688477112E-4</v>
      </c>
      <c r="S61">
        <f t="shared" si="2"/>
        <v>5.9311414468077124E-3</v>
      </c>
      <c r="T61">
        <f t="shared" si="3"/>
        <v>1.1175917492829281E-2</v>
      </c>
      <c r="U61">
        <f t="shared" si="4"/>
        <v>-1.8507426414325033E-2</v>
      </c>
      <c r="V61">
        <f t="shared" si="5"/>
        <v>7.468170972556358E-3</v>
      </c>
      <c r="W61">
        <f t="shared" si="6"/>
        <v>2.1366845632903645E-2</v>
      </c>
    </row>
    <row r="62" spans="1:23" x14ac:dyDescent="0.55000000000000004">
      <c r="A62" s="1" t="s">
        <v>67</v>
      </c>
      <c r="B62">
        <v>4.9396098512353381E-2</v>
      </c>
      <c r="C62">
        <v>1.261640459258828E-2</v>
      </c>
      <c r="D62">
        <v>-1.1723307634500251E-3</v>
      </c>
      <c r="E62">
        <v>3.5354067534582923E-2</v>
      </c>
      <c r="F62">
        <v>2.5052308090083741E-2</v>
      </c>
      <c r="G62">
        <v>-1.4947940471199411E-4</v>
      </c>
      <c r="Q62" s="1" t="s">
        <v>67</v>
      </c>
      <c r="R62">
        <f t="shared" si="1"/>
        <v>4.0039390298703868E-2</v>
      </c>
      <c r="S62">
        <f t="shared" si="2"/>
        <v>7.8146459596228728E-3</v>
      </c>
      <c r="T62">
        <f t="shared" si="3"/>
        <v>-4.1012649837229038E-3</v>
      </c>
      <c r="U62">
        <f t="shared" si="4"/>
        <v>2.716308004832144E-2</v>
      </c>
      <c r="V62">
        <f t="shared" si="5"/>
        <v>1.5448029716785151E-2</v>
      </c>
      <c r="W62">
        <f t="shared" si="6"/>
        <v>-7.2111071364193077E-3</v>
      </c>
    </row>
    <row r="63" spans="1:23" x14ac:dyDescent="0.55000000000000004">
      <c r="A63" s="1" t="s">
        <v>68</v>
      </c>
      <c r="B63">
        <v>4.6705627280061002E-2</v>
      </c>
      <c r="C63">
        <v>5.2108824739005577E-3</v>
      </c>
      <c r="D63">
        <v>-3.38554935690849E-3</v>
      </c>
      <c r="E63">
        <v>2.8599322351861019E-2</v>
      </c>
      <c r="F63">
        <v>1.9906921043275631E-2</v>
      </c>
      <c r="G63">
        <v>-2.6375416119732931E-2</v>
      </c>
      <c r="Q63" s="1" t="s">
        <v>68</v>
      </c>
      <c r="R63">
        <f t="shared" si="1"/>
        <v>3.7348919066411489E-2</v>
      </c>
      <c r="S63">
        <f t="shared" si="2"/>
        <v>4.0912384093514959E-4</v>
      </c>
      <c r="T63">
        <f t="shared" si="3"/>
        <v>-6.3144835771813687E-3</v>
      </c>
      <c r="U63">
        <f t="shared" si="4"/>
        <v>2.0408334865599537E-2</v>
      </c>
      <c r="V63">
        <f t="shared" si="5"/>
        <v>1.030264266997704E-2</v>
      </c>
      <c r="W63">
        <f t="shared" si="6"/>
        <v>-3.3437043851440244E-2</v>
      </c>
    </row>
    <row r="64" spans="1:23" x14ac:dyDescent="0.55000000000000004">
      <c r="A64" s="1" t="s">
        <v>69</v>
      </c>
      <c r="B64">
        <v>-2.9437416816341381E-2</v>
      </c>
      <c r="C64">
        <v>8.6917416356302457E-3</v>
      </c>
      <c r="D64">
        <v>-3.87507407268739E-3</v>
      </c>
      <c r="E64">
        <v>-1.7878554969542049E-2</v>
      </c>
      <c r="F64">
        <v>-1.295734094301992E-2</v>
      </c>
      <c r="G64">
        <v>-1.2006781600681919E-3</v>
      </c>
      <c r="Q64" s="1" t="s">
        <v>69</v>
      </c>
      <c r="R64">
        <f t="shared" si="1"/>
        <v>-3.8794125029990897E-2</v>
      </c>
      <c r="S64">
        <f t="shared" si="2"/>
        <v>3.8899830026648376E-3</v>
      </c>
      <c r="T64">
        <f t="shared" si="3"/>
        <v>-6.8040082929602692E-3</v>
      </c>
      <c r="U64">
        <f t="shared" si="4"/>
        <v>-2.6069542455803531E-2</v>
      </c>
      <c r="V64">
        <f t="shared" si="5"/>
        <v>-2.2561619316318511E-2</v>
      </c>
      <c r="W64">
        <f t="shared" si="6"/>
        <v>-8.2623058917755052E-3</v>
      </c>
    </row>
    <row r="65" spans="1:23" x14ac:dyDescent="0.55000000000000004">
      <c r="A65" s="1" t="s">
        <v>70</v>
      </c>
      <c r="B65">
        <v>-4.6754107219081353E-3</v>
      </c>
      <c r="C65">
        <v>1.027688763321755E-2</v>
      </c>
      <c r="D65">
        <v>9.7469758440558163E-3</v>
      </c>
      <c r="E65">
        <v>5.5125838667273719E-3</v>
      </c>
      <c r="F65">
        <v>5.6596308466903E-3</v>
      </c>
      <c r="G65">
        <v>-2.64018001638977E-3</v>
      </c>
      <c r="Q65" s="1" t="s">
        <v>70</v>
      </c>
      <c r="R65">
        <f t="shared" si="1"/>
        <v>-1.4032118935557648E-2</v>
      </c>
      <c r="S65">
        <f t="shared" si="2"/>
        <v>5.4751290002521416E-3</v>
      </c>
      <c r="T65">
        <f t="shared" si="3"/>
        <v>6.8180416237829371E-3</v>
      </c>
      <c r="U65">
        <f t="shared" si="4"/>
        <v>-2.6784036195341109E-3</v>
      </c>
      <c r="V65">
        <f t="shared" si="5"/>
        <v>-3.9446475266082907E-3</v>
      </c>
      <c r="W65">
        <f t="shared" si="6"/>
        <v>-9.7018077480970841E-3</v>
      </c>
    </row>
    <row r="66" spans="1:23" x14ac:dyDescent="0.55000000000000004">
      <c r="A66" s="1" t="s">
        <v>71</v>
      </c>
      <c r="B66">
        <v>-2.4269790456075579E-2</v>
      </c>
      <c r="C66">
        <v>3.2237427424133269E-3</v>
      </c>
      <c r="D66">
        <v>-1.071143705832156E-2</v>
      </c>
      <c r="E66">
        <v>2.7290265824661208E-2</v>
      </c>
      <c r="F66">
        <v>1.828872681741478E-3</v>
      </c>
      <c r="G66">
        <v>2.476259612014875E-2</v>
      </c>
      <c r="Q66" s="1" t="s">
        <v>71</v>
      </c>
      <c r="R66">
        <f t="shared" si="1"/>
        <v>-3.3626498669725093E-2</v>
      </c>
      <c r="S66">
        <f t="shared" si="2"/>
        <v>-1.5780158905520812E-3</v>
      </c>
      <c r="T66">
        <f t="shared" si="3"/>
        <v>-1.3640371278594439E-2</v>
      </c>
      <c r="U66">
        <f t="shared" si="4"/>
        <v>1.9099278338399726E-2</v>
      </c>
      <c r="V66">
        <f t="shared" si="5"/>
        <v>-7.7754056915571128E-3</v>
      </c>
      <c r="W66">
        <f t="shared" si="6"/>
        <v>1.7700968388441436E-2</v>
      </c>
    </row>
    <row r="67" spans="1:23" x14ac:dyDescent="0.55000000000000004">
      <c r="A67" s="1" t="s">
        <v>72</v>
      </c>
      <c r="B67">
        <v>-5.0611486396444638E-3</v>
      </c>
      <c r="C67">
        <v>1.4219606597804409E-2</v>
      </c>
      <c r="D67">
        <v>-1.0296256638531511E-2</v>
      </c>
      <c r="E67">
        <v>7.1583357950671278E-2</v>
      </c>
      <c r="F67">
        <v>5.8645846131264001E-2</v>
      </c>
      <c r="G67">
        <v>5.0004518462793301E-2</v>
      </c>
      <c r="Q67" s="1" t="s">
        <v>72</v>
      </c>
      <c r="R67">
        <f t="shared" ref="R67:R130" si="21">B67-J$6</f>
        <v>-1.4417856853293977E-2</v>
      </c>
      <c r="S67">
        <f t="shared" ref="S67:S130" si="22">C67-K$6</f>
        <v>9.4178479648390004E-3</v>
      </c>
      <c r="T67">
        <f t="shared" ref="T67:T130" si="23">D67-L$6</f>
        <v>-1.322519085880439E-2</v>
      </c>
      <c r="U67">
        <f t="shared" ref="U67:U130" si="24">E67-M$6</f>
        <v>6.3392370464409792E-2</v>
      </c>
      <c r="V67">
        <f t="shared" ref="V67:V130" si="25">F67-N$6</f>
        <v>4.9041567757965407E-2</v>
      </c>
      <c r="W67">
        <f t="shared" ref="W67:W130" si="26">G67-O$6</f>
        <v>4.2942890731085988E-2</v>
      </c>
    </row>
    <row r="68" spans="1:23" x14ac:dyDescent="0.55000000000000004">
      <c r="A68" s="1" t="s">
        <v>73</v>
      </c>
      <c r="B68">
        <v>-5.0868468383873711E-2</v>
      </c>
      <c r="C68">
        <v>3.9495444792105872E-3</v>
      </c>
      <c r="D68">
        <v>9.990407767527909E-3</v>
      </c>
      <c r="E68">
        <v>1.004701212532799E-2</v>
      </c>
      <c r="F68">
        <v>1.2758540234144579E-2</v>
      </c>
      <c r="G68">
        <v>1.2158967452957411E-2</v>
      </c>
      <c r="Q68" s="1" t="s">
        <v>73</v>
      </c>
      <c r="R68">
        <f t="shared" si="21"/>
        <v>-6.0225176597523224E-2</v>
      </c>
      <c r="S68">
        <f t="shared" si="22"/>
        <v>-8.5221415375482095E-4</v>
      </c>
      <c r="T68">
        <f t="shared" si="23"/>
        <v>7.0614735472550299E-3</v>
      </c>
      <c r="U68">
        <f t="shared" si="24"/>
        <v>1.8560246390665076E-3</v>
      </c>
      <c r="V68">
        <f t="shared" si="25"/>
        <v>3.1542618608459885E-3</v>
      </c>
      <c r="W68">
        <f t="shared" si="26"/>
        <v>5.0973397212500972E-3</v>
      </c>
    </row>
    <row r="69" spans="1:23" x14ac:dyDescent="0.55000000000000004">
      <c r="A69" s="1" t="s">
        <v>74</v>
      </c>
      <c r="B69">
        <v>9.4771042368770875E-3</v>
      </c>
      <c r="C69">
        <v>8.6705395598669632E-3</v>
      </c>
      <c r="D69">
        <v>3.003614399702315E-3</v>
      </c>
      <c r="E69">
        <v>4.3656151425868213E-2</v>
      </c>
      <c r="F69">
        <v>3.3375587827755737E-2</v>
      </c>
      <c r="G69">
        <v>2.0842582536547249E-2</v>
      </c>
      <c r="Q69" s="1" t="s">
        <v>74</v>
      </c>
      <c r="R69">
        <f t="shared" si="21"/>
        <v>1.2039602322757442E-4</v>
      </c>
      <c r="S69">
        <f t="shared" si="22"/>
        <v>3.8687809269015551E-3</v>
      </c>
      <c r="T69">
        <f t="shared" si="23"/>
        <v>7.4680179429436298E-5</v>
      </c>
      <c r="U69">
        <f t="shared" si="24"/>
        <v>3.5465163939606734E-2</v>
      </c>
      <c r="V69">
        <f t="shared" si="25"/>
        <v>2.3771309454457146E-2</v>
      </c>
      <c r="W69">
        <f t="shared" si="26"/>
        <v>1.3780954804839936E-2</v>
      </c>
    </row>
    <row r="70" spans="1:23" x14ac:dyDescent="0.55000000000000004">
      <c r="A70" s="1" t="s">
        <v>75</v>
      </c>
      <c r="B70">
        <v>-7.5623133095271799E-2</v>
      </c>
      <c r="C70">
        <v>2.1393799703451011E-2</v>
      </c>
      <c r="D70">
        <v>1.5083809391364779E-2</v>
      </c>
      <c r="E70">
        <v>-6.9293448314522443E-4</v>
      </c>
      <c r="F70">
        <v>2.374555048460825E-2</v>
      </c>
      <c r="G70">
        <v>7.5584945128800207E-2</v>
      </c>
      <c r="Q70" s="1" t="s">
        <v>75</v>
      </c>
      <c r="R70">
        <f t="shared" si="21"/>
        <v>-8.4979841308921306E-2</v>
      </c>
      <c r="S70">
        <f t="shared" si="22"/>
        <v>1.6592041070485602E-2</v>
      </c>
      <c r="T70">
        <f t="shared" si="23"/>
        <v>1.21548751710919E-2</v>
      </c>
      <c r="U70">
        <f t="shared" si="24"/>
        <v>-8.8839219694067072E-3</v>
      </c>
      <c r="V70">
        <f t="shared" si="25"/>
        <v>1.4141272111309659E-2</v>
      </c>
      <c r="W70">
        <f t="shared" si="26"/>
        <v>6.8523317397092887E-2</v>
      </c>
    </row>
    <row r="71" spans="1:23" x14ac:dyDescent="0.55000000000000004">
      <c r="A71" s="1" t="s">
        <v>76</v>
      </c>
      <c r="B71">
        <v>-6.1987853461336062E-2</v>
      </c>
      <c r="C71">
        <v>-2.552826936132702E-2</v>
      </c>
      <c r="D71">
        <v>-3.0943123122984639E-2</v>
      </c>
      <c r="E71">
        <v>3.9319534653439632E-2</v>
      </c>
      <c r="F71">
        <v>2.3609463852536591E-2</v>
      </c>
      <c r="G71">
        <v>-5.9776386256399923E-2</v>
      </c>
      <c r="Q71" s="1" t="s">
        <v>76</v>
      </c>
      <c r="R71">
        <f t="shared" si="21"/>
        <v>-7.1344561674985568E-2</v>
      </c>
      <c r="S71">
        <f t="shared" si="22"/>
        <v>-3.0330027994292429E-2</v>
      </c>
      <c r="T71">
        <f t="shared" si="23"/>
        <v>-3.3872057343257517E-2</v>
      </c>
      <c r="U71">
        <f t="shared" si="24"/>
        <v>3.1128547167178149E-2</v>
      </c>
      <c r="V71">
        <f t="shared" si="25"/>
        <v>1.4005185479238E-2</v>
      </c>
      <c r="W71">
        <f t="shared" si="26"/>
        <v>-6.6838013988107237E-2</v>
      </c>
    </row>
    <row r="72" spans="1:23" x14ac:dyDescent="0.55000000000000004">
      <c r="A72" s="1" t="s">
        <v>77</v>
      </c>
      <c r="B72">
        <v>-0.1105883942733509</v>
      </c>
      <c r="C72">
        <v>-1.7155881931944169E-2</v>
      </c>
      <c r="D72">
        <v>-2.556624959744724E-2</v>
      </c>
      <c r="E72">
        <v>-8.1796421097483085E-3</v>
      </c>
      <c r="F72">
        <v>-1.8537565175947849E-2</v>
      </c>
      <c r="G72">
        <v>-2.9104416145032449E-2</v>
      </c>
      <c r="Q72" s="1" t="s">
        <v>77</v>
      </c>
      <c r="R72">
        <f t="shared" si="21"/>
        <v>-0.11994510248700041</v>
      </c>
      <c r="S72">
        <f t="shared" si="22"/>
        <v>-2.1957640564909578E-2</v>
      </c>
      <c r="T72">
        <f t="shared" si="23"/>
        <v>-2.8495183817720118E-2</v>
      </c>
      <c r="U72">
        <f t="shared" si="24"/>
        <v>-1.6370629596009791E-2</v>
      </c>
      <c r="V72">
        <f t="shared" si="25"/>
        <v>-2.814184354924644E-2</v>
      </c>
      <c r="W72">
        <f t="shared" si="26"/>
        <v>-3.6166043876739759E-2</v>
      </c>
    </row>
    <row r="73" spans="1:23" x14ac:dyDescent="0.55000000000000004">
      <c r="A73" s="1" t="s">
        <v>78</v>
      </c>
      <c r="B73">
        <v>7.4301053049881105E-2</v>
      </c>
      <c r="C73">
        <v>2.840915383935072E-2</v>
      </c>
      <c r="D73">
        <v>-3.5349423377541989E-3</v>
      </c>
      <c r="E73">
        <v>6.8659539186797458E-2</v>
      </c>
      <c r="F73">
        <v>5.7241685495492238E-2</v>
      </c>
      <c r="G73">
        <v>1.8671955868201581E-2</v>
      </c>
      <c r="Q73" s="1" t="s">
        <v>78</v>
      </c>
      <c r="R73">
        <f t="shared" si="21"/>
        <v>6.4944344836231599E-2</v>
      </c>
      <c r="S73">
        <f t="shared" si="22"/>
        <v>2.3607395206385311E-2</v>
      </c>
      <c r="T73">
        <f t="shared" si="23"/>
        <v>-6.463876558027078E-3</v>
      </c>
      <c r="U73">
        <f t="shared" si="24"/>
        <v>6.0468551700535972E-2</v>
      </c>
      <c r="V73">
        <f t="shared" si="25"/>
        <v>4.7637407122193651E-2</v>
      </c>
      <c r="W73">
        <f t="shared" si="26"/>
        <v>1.1610328136494267E-2</v>
      </c>
    </row>
    <row r="74" spans="1:23" x14ac:dyDescent="0.55000000000000004">
      <c r="A74" s="1" t="s">
        <v>79</v>
      </c>
      <c r="B74">
        <v>5.2047484216675162E-2</v>
      </c>
      <c r="C74">
        <v>-1.231361975927325E-2</v>
      </c>
      <c r="D74">
        <v>-1.4251559678314259E-2</v>
      </c>
      <c r="E74">
        <v>-2.7399364998338619E-2</v>
      </c>
      <c r="F74">
        <v>-2.9992244236215489E-2</v>
      </c>
      <c r="G74">
        <v>-6.9800929702929948E-2</v>
      </c>
      <c r="Q74" s="1" t="s">
        <v>79</v>
      </c>
      <c r="R74">
        <f t="shared" si="21"/>
        <v>4.2690776003025649E-2</v>
      </c>
      <c r="S74">
        <f t="shared" si="22"/>
        <v>-1.7115378392238659E-2</v>
      </c>
      <c r="T74">
        <f t="shared" si="23"/>
        <v>-1.7180493898587137E-2</v>
      </c>
      <c r="U74">
        <f t="shared" si="24"/>
        <v>-3.5590352484600102E-2</v>
      </c>
      <c r="V74">
        <f t="shared" si="25"/>
        <v>-3.959652260951408E-2</v>
      </c>
      <c r="W74">
        <f t="shared" si="26"/>
        <v>-7.6862557434637269E-2</v>
      </c>
    </row>
    <row r="75" spans="1:23" x14ac:dyDescent="0.55000000000000004">
      <c r="A75" s="1" t="s">
        <v>80</v>
      </c>
      <c r="B75">
        <v>-4.7838379698351592E-2</v>
      </c>
      <c r="C75">
        <v>7.4256471015206049E-3</v>
      </c>
      <c r="D75">
        <v>1.8338661347995219E-2</v>
      </c>
      <c r="E75">
        <v>6.2064152711170051E-2</v>
      </c>
      <c r="F75">
        <v>2.6642373461419622E-2</v>
      </c>
      <c r="G75">
        <v>2.5426605832507439E-2</v>
      </c>
      <c r="Q75" s="1" t="s">
        <v>80</v>
      </c>
      <c r="R75">
        <f t="shared" si="21"/>
        <v>-5.7195087912001105E-2</v>
      </c>
      <c r="S75">
        <f t="shared" si="22"/>
        <v>2.6238884685551968E-3</v>
      </c>
      <c r="T75">
        <f t="shared" si="23"/>
        <v>1.5409727127722339E-2</v>
      </c>
      <c r="U75">
        <f t="shared" si="24"/>
        <v>5.3873165224908565E-2</v>
      </c>
      <c r="V75">
        <f t="shared" si="25"/>
        <v>1.7038095088121031E-2</v>
      </c>
      <c r="W75">
        <f t="shared" si="26"/>
        <v>1.8364978100800126E-2</v>
      </c>
    </row>
    <row r="76" spans="1:23" x14ac:dyDescent="0.55000000000000004">
      <c r="A76" s="1" t="s">
        <v>81</v>
      </c>
      <c r="B76">
        <v>-3.4326325257689749E-3</v>
      </c>
      <c r="C76">
        <v>2.5589558365543219E-2</v>
      </c>
      <c r="D76">
        <v>7.7829944431304643E-3</v>
      </c>
      <c r="E76">
        <v>2.6926801462337609E-2</v>
      </c>
      <c r="F76">
        <v>5.1406709259056882E-2</v>
      </c>
      <c r="G76">
        <v>5.4780664774972683E-2</v>
      </c>
      <c r="Q76" s="1" t="s">
        <v>81</v>
      </c>
      <c r="R76">
        <f t="shared" si="21"/>
        <v>-1.2789340739418488E-2</v>
      </c>
      <c r="S76">
        <f t="shared" si="22"/>
        <v>2.078779973257781E-2</v>
      </c>
      <c r="T76">
        <f t="shared" si="23"/>
        <v>4.8540602228575851E-3</v>
      </c>
      <c r="U76">
        <f t="shared" si="24"/>
        <v>1.8735813976076127E-2</v>
      </c>
      <c r="V76">
        <f t="shared" si="25"/>
        <v>4.1802430885758288E-2</v>
      </c>
      <c r="W76">
        <f t="shared" si="26"/>
        <v>4.7719037043265369E-2</v>
      </c>
    </row>
    <row r="77" spans="1:23" x14ac:dyDescent="0.55000000000000004">
      <c r="A77" s="1" t="s">
        <v>82</v>
      </c>
      <c r="B77">
        <v>-5.5111954229365767E-2</v>
      </c>
      <c r="C77">
        <v>4.7755824366055846E-3</v>
      </c>
      <c r="D77">
        <v>-8.8312762502669173E-3</v>
      </c>
      <c r="E77">
        <v>3.9564158918393488E-2</v>
      </c>
      <c r="F77">
        <v>2.963784527000568E-2</v>
      </c>
      <c r="G77">
        <v>-5.2509970361674152E-2</v>
      </c>
      <c r="Q77" s="1" t="s">
        <v>82</v>
      </c>
      <c r="R77">
        <f t="shared" si="21"/>
        <v>-6.4468662443015273E-2</v>
      </c>
      <c r="S77">
        <f t="shared" si="22"/>
        <v>-2.6176196359823517E-5</v>
      </c>
      <c r="T77">
        <f t="shared" si="23"/>
        <v>-1.1760210470539796E-2</v>
      </c>
      <c r="U77">
        <f t="shared" si="24"/>
        <v>3.1373171432132002E-2</v>
      </c>
      <c r="V77">
        <f t="shared" si="25"/>
        <v>2.003356689670709E-2</v>
      </c>
      <c r="W77">
        <f t="shared" si="26"/>
        <v>-5.9571598093381466E-2</v>
      </c>
    </row>
    <row r="78" spans="1:23" x14ac:dyDescent="0.55000000000000004">
      <c r="A78" s="1" t="s">
        <v>83</v>
      </c>
      <c r="B78">
        <v>-3.794527189279151E-2</v>
      </c>
      <c r="C78">
        <v>-9.6890307880892479E-4</v>
      </c>
      <c r="D78">
        <v>-2.2561019641649142E-2</v>
      </c>
      <c r="E78">
        <v>1.6298195651919919E-2</v>
      </c>
      <c r="F78">
        <v>2.0386090678641718E-2</v>
      </c>
      <c r="G78">
        <v>-1.4351045368701911E-2</v>
      </c>
      <c r="Q78" s="1" t="s">
        <v>83</v>
      </c>
      <c r="R78">
        <f t="shared" si="21"/>
        <v>-4.7301980106441023E-2</v>
      </c>
      <c r="S78">
        <f t="shared" si="22"/>
        <v>-5.7706617117743329E-3</v>
      </c>
      <c r="T78">
        <f t="shared" si="23"/>
        <v>-2.5489953861922019E-2</v>
      </c>
      <c r="U78">
        <f t="shared" si="24"/>
        <v>8.107208165658436E-3</v>
      </c>
      <c r="V78">
        <f t="shared" si="25"/>
        <v>1.0781812305343128E-2</v>
      </c>
      <c r="W78">
        <f t="shared" si="26"/>
        <v>-2.1412673100409223E-2</v>
      </c>
    </row>
    <row r="79" spans="1:23" x14ac:dyDescent="0.55000000000000004">
      <c r="A79" s="1" t="s">
        <v>84</v>
      </c>
      <c r="B79">
        <v>3.4188714238774447E-2</v>
      </c>
      <c r="C79">
        <v>1.3927572886300201E-2</v>
      </c>
      <c r="D79">
        <v>3.3997978572064103E-2</v>
      </c>
      <c r="E79">
        <v>-2.3995777015415332E-2</v>
      </c>
      <c r="F79">
        <v>-3.0010526054918048E-2</v>
      </c>
      <c r="G79">
        <v>5.9010849828921241E-2</v>
      </c>
      <c r="Q79" s="1" t="s">
        <v>84</v>
      </c>
      <c r="R79">
        <f t="shared" si="21"/>
        <v>2.4832006025124934E-2</v>
      </c>
      <c r="S79">
        <f t="shared" si="22"/>
        <v>9.1258142533347936E-3</v>
      </c>
      <c r="T79">
        <f t="shared" si="23"/>
        <v>3.1069044351791225E-2</v>
      </c>
      <c r="U79">
        <f t="shared" si="24"/>
        <v>-3.2186764501676818E-2</v>
      </c>
      <c r="V79">
        <f t="shared" si="25"/>
        <v>-3.9614804428216639E-2</v>
      </c>
      <c r="W79">
        <f t="shared" si="26"/>
        <v>5.1949222097213928E-2</v>
      </c>
    </row>
    <row r="80" spans="1:23" x14ac:dyDescent="0.55000000000000004">
      <c r="A80" s="1" t="s">
        <v>85</v>
      </c>
      <c r="B80">
        <v>6.2703028048270104E-2</v>
      </c>
      <c r="C80">
        <v>1.8015802518278171E-2</v>
      </c>
      <c r="D80">
        <v>1.8576984070046709E-3</v>
      </c>
      <c r="E80">
        <v>4.778877324661468E-2</v>
      </c>
      <c r="F80">
        <v>4.5516139634656172E-2</v>
      </c>
      <c r="G80">
        <v>5.0653869178026063E-2</v>
      </c>
      <c r="Q80" s="1" t="s">
        <v>85</v>
      </c>
      <c r="R80">
        <f t="shared" si="21"/>
        <v>5.3346319834620591E-2</v>
      </c>
      <c r="S80">
        <f t="shared" si="22"/>
        <v>1.3214043885312762E-2</v>
      </c>
      <c r="T80">
        <f t="shared" si="23"/>
        <v>-1.0712358132682078E-3</v>
      </c>
      <c r="U80">
        <f t="shared" si="24"/>
        <v>3.9597785760353194E-2</v>
      </c>
      <c r="V80">
        <f t="shared" si="25"/>
        <v>3.5911861261357578E-2</v>
      </c>
      <c r="W80">
        <f t="shared" si="26"/>
        <v>4.359224144631875E-2</v>
      </c>
    </row>
    <row r="81" spans="1:23" x14ac:dyDescent="0.55000000000000004">
      <c r="A81" s="1" t="s">
        <v>86</v>
      </c>
      <c r="B81">
        <v>-3.1421423365686867E-2</v>
      </c>
      <c r="C81">
        <v>-7.3709533963739471E-4</v>
      </c>
      <c r="D81">
        <v>-5.5201059242703243E-3</v>
      </c>
      <c r="E81">
        <v>-1.004089211933101E-2</v>
      </c>
      <c r="F81">
        <v>3.8649072515783982E-3</v>
      </c>
      <c r="G81">
        <v>-1.555189980140592E-3</v>
      </c>
      <c r="Q81" s="1" t="s">
        <v>86</v>
      </c>
      <c r="R81">
        <f t="shared" si="21"/>
        <v>-4.077813157933638E-2</v>
      </c>
      <c r="S81">
        <f t="shared" si="22"/>
        <v>-5.5388539726028028E-3</v>
      </c>
      <c r="T81">
        <f t="shared" si="23"/>
        <v>-8.4490401445432035E-3</v>
      </c>
      <c r="U81">
        <f t="shared" si="24"/>
        <v>-1.8231879605592492E-2</v>
      </c>
      <c r="V81">
        <f t="shared" si="25"/>
        <v>-5.739371121720193E-3</v>
      </c>
      <c r="W81">
        <f t="shared" si="26"/>
        <v>-8.6168177118479058E-3</v>
      </c>
    </row>
    <row r="82" spans="1:23" x14ac:dyDescent="0.55000000000000004">
      <c r="A82" s="1" t="s">
        <v>87</v>
      </c>
      <c r="B82">
        <v>4.9348807324613997E-3</v>
      </c>
      <c r="C82">
        <v>4.3696194643600972E-3</v>
      </c>
      <c r="D82">
        <v>7.3330991409927826E-3</v>
      </c>
      <c r="E82">
        <v>-3.4990848698351562E-2</v>
      </c>
      <c r="F82">
        <v>1.139540747607737E-2</v>
      </c>
      <c r="G82">
        <v>3.9600742981618753E-2</v>
      </c>
      <c r="Q82" s="1" t="s">
        <v>87</v>
      </c>
      <c r="R82">
        <f t="shared" si="21"/>
        <v>-4.4218274811881134E-3</v>
      </c>
      <c r="S82">
        <f t="shared" si="22"/>
        <v>-4.3213916860531092E-4</v>
      </c>
      <c r="T82">
        <f t="shared" si="23"/>
        <v>4.4041649207199034E-3</v>
      </c>
      <c r="U82">
        <f t="shared" si="24"/>
        <v>-4.3181836184613048E-2</v>
      </c>
      <c r="V82">
        <f t="shared" si="25"/>
        <v>1.7911291027787792E-3</v>
      </c>
      <c r="W82">
        <f t="shared" si="26"/>
        <v>3.2539115249911439E-2</v>
      </c>
    </row>
    <row r="83" spans="1:23" x14ac:dyDescent="0.55000000000000004">
      <c r="A83" s="1" t="s">
        <v>88</v>
      </c>
      <c r="B83">
        <v>-3.051039187154414E-2</v>
      </c>
      <c r="C83">
        <v>1.2297553690368E-2</v>
      </c>
      <c r="D83">
        <v>1.8224385811571379E-2</v>
      </c>
      <c r="E83">
        <v>7.8583317047775658E-3</v>
      </c>
      <c r="F83">
        <v>2.3206473759607601E-2</v>
      </c>
      <c r="G83">
        <v>2.3992534184671181E-2</v>
      </c>
      <c r="Q83" s="1" t="s">
        <v>88</v>
      </c>
      <c r="R83">
        <f t="shared" si="21"/>
        <v>-3.9867100085193653E-2</v>
      </c>
      <c r="S83">
        <f t="shared" si="22"/>
        <v>7.4957950574025918E-3</v>
      </c>
      <c r="T83">
        <f t="shared" si="23"/>
        <v>1.52954515912985E-2</v>
      </c>
      <c r="U83">
        <f t="shared" si="24"/>
        <v>-3.3265578148391692E-4</v>
      </c>
      <c r="V83">
        <f t="shared" si="25"/>
        <v>1.360219538630901E-2</v>
      </c>
      <c r="W83">
        <f t="shared" si="26"/>
        <v>1.6930906452963867E-2</v>
      </c>
    </row>
    <row r="84" spans="1:23" x14ac:dyDescent="0.55000000000000004">
      <c r="A84" s="1" t="s">
        <v>89</v>
      </c>
      <c r="B84">
        <v>6.3190176547977428E-2</v>
      </c>
      <c r="C84">
        <v>6.0890440675906987E-3</v>
      </c>
      <c r="D84">
        <v>-1.954177355668274E-3</v>
      </c>
      <c r="E84">
        <v>5.2720380201231487E-2</v>
      </c>
      <c r="F84">
        <v>1.5777645438008081E-2</v>
      </c>
      <c r="G84">
        <v>2.0078027789531831E-3</v>
      </c>
      <c r="Q84" s="1" t="s">
        <v>89</v>
      </c>
      <c r="R84">
        <f t="shared" si="21"/>
        <v>5.3833468334327915E-2</v>
      </c>
      <c r="S84">
        <f t="shared" si="22"/>
        <v>1.2872854346252906E-3</v>
      </c>
      <c r="T84">
        <f t="shared" si="23"/>
        <v>-4.8831115759411532E-3</v>
      </c>
      <c r="U84">
        <f t="shared" si="24"/>
        <v>4.4529392714970001E-2</v>
      </c>
      <c r="V84">
        <f t="shared" si="25"/>
        <v>6.1733670647094903E-3</v>
      </c>
      <c r="W84">
        <f t="shared" si="26"/>
        <v>-5.053824952754131E-3</v>
      </c>
    </row>
    <row r="85" spans="1:23" x14ac:dyDescent="0.55000000000000004">
      <c r="A85" s="1" t="s">
        <v>90</v>
      </c>
      <c r="B85">
        <v>-3.6316730242971551E-2</v>
      </c>
      <c r="C85">
        <v>-2.4166379989758461E-2</v>
      </c>
      <c r="D85">
        <v>-2.37557837180935E-3</v>
      </c>
      <c r="E85">
        <v>-6.4135998930515914E-2</v>
      </c>
      <c r="F85">
        <v>-8.7100340217091121E-3</v>
      </c>
      <c r="G85">
        <v>1.012375964552659E-2</v>
      </c>
      <c r="Q85" s="1" t="s">
        <v>90</v>
      </c>
      <c r="R85">
        <f t="shared" si="21"/>
        <v>-4.5673438456621064E-2</v>
      </c>
      <c r="S85">
        <f t="shared" si="22"/>
        <v>-2.896813862272387E-2</v>
      </c>
      <c r="T85">
        <f t="shared" si="23"/>
        <v>-5.3045125920822287E-3</v>
      </c>
      <c r="U85">
        <f t="shared" si="24"/>
        <v>-7.23269864167774E-2</v>
      </c>
      <c r="V85">
        <f t="shared" si="25"/>
        <v>-1.8314312395007703E-2</v>
      </c>
      <c r="W85">
        <f t="shared" si="26"/>
        <v>3.0621319138192764E-3</v>
      </c>
    </row>
    <row r="86" spans="1:23" x14ac:dyDescent="0.55000000000000004">
      <c r="A86" s="1" t="s">
        <v>91</v>
      </c>
      <c r="B86">
        <v>3.8090706137288159E-3</v>
      </c>
      <c r="C86">
        <v>2.3491901982468869E-2</v>
      </c>
      <c r="D86">
        <v>1.875550529981607E-2</v>
      </c>
      <c r="E86">
        <v>5.232017332548744E-2</v>
      </c>
      <c r="F86">
        <v>3.946325975160514E-2</v>
      </c>
      <c r="G86">
        <v>3.044059160683088E-2</v>
      </c>
      <c r="Q86" s="1" t="s">
        <v>91</v>
      </c>
      <c r="R86">
        <f t="shared" si="21"/>
        <v>-5.5476375999206975E-3</v>
      </c>
      <c r="S86">
        <f t="shared" si="22"/>
        <v>1.869014334950346E-2</v>
      </c>
      <c r="T86">
        <f t="shared" si="23"/>
        <v>1.5826571079543193E-2</v>
      </c>
      <c r="U86">
        <f t="shared" si="24"/>
        <v>4.4129185839225954E-2</v>
      </c>
      <c r="V86">
        <f t="shared" si="25"/>
        <v>2.9858981378306549E-2</v>
      </c>
      <c r="W86">
        <f t="shared" si="26"/>
        <v>2.3378963875123566E-2</v>
      </c>
    </row>
    <row r="87" spans="1:23" x14ac:dyDescent="0.55000000000000004">
      <c r="A87" s="1" t="s">
        <v>92</v>
      </c>
      <c r="B87">
        <v>-6.1763293138879287E-2</v>
      </c>
      <c r="C87">
        <v>-1.9730553390084778E-2</v>
      </c>
      <c r="D87">
        <v>-1.0322504703706549E-2</v>
      </c>
      <c r="E87">
        <v>-6.1856709479845007E-2</v>
      </c>
      <c r="F87">
        <v>-1.8384916719661359E-2</v>
      </c>
      <c r="G87">
        <v>-6.9059308034702616E-2</v>
      </c>
      <c r="Q87" s="1" t="s">
        <v>92</v>
      </c>
      <c r="R87">
        <f t="shared" si="21"/>
        <v>-7.11200013525288E-2</v>
      </c>
      <c r="S87">
        <f t="shared" si="22"/>
        <v>-2.4532312023050187E-2</v>
      </c>
      <c r="T87">
        <f t="shared" si="23"/>
        <v>-1.3251438923979428E-2</v>
      </c>
      <c r="U87">
        <f t="shared" si="24"/>
        <v>-7.0047696966106493E-2</v>
      </c>
      <c r="V87">
        <f t="shared" si="25"/>
        <v>-2.798919509295995E-2</v>
      </c>
      <c r="W87">
        <f t="shared" si="26"/>
        <v>-7.6120935766409936E-2</v>
      </c>
    </row>
    <row r="88" spans="1:23" x14ac:dyDescent="0.55000000000000004">
      <c r="A88" s="1" t="s">
        <v>93</v>
      </c>
      <c r="B88">
        <v>-3.0548106448075929E-2</v>
      </c>
      <c r="C88">
        <v>1.092043681747268E-2</v>
      </c>
      <c r="D88">
        <v>1.5263422325904051E-2</v>
      </c>
      <c r="E88">
        <v>6.8863543053431675E-2</v>
      </c>
      <c r="F88">
        <v>2.8335502403470381E-2</v>
      </c>
      <c r="G88">
        <v>0.1095930299532875</v>
      </c>
      <c r="Q88" s="1" t="s">
        <v>93</v>
      </c>
      <c r="R88">
        <f t="shared" si="21"/>
        <v>-3.9904814661725442E-2</v>
      </c>
      <c r="S88">
        <f t="shared" si="22"/>
        <v>6.1186781845072721E-3</v>
      </c>
      <c r="T88">
        <f t="shared" si="23"/>
        <v>1.2334488105631172E-2</v>
      </c>
      <c r="U88">
        <f t="shared" si="24"/>
        <v>6.0672555567170189E-2</v>
      </c>
      <c r="V88">
        <f t="shared" si="25"/>
        <v>1.873122403017179E-2</v>
      </c>
      <c r="W88">
        <f t="shared" si="26"/>
        <v>0.10253140222158019</v>
      </c>
    </row>
    <row r="89" spans="1:23" x14ac:dyDescent="0.55000000000000004">
      <c r="A89" s="1" t="s">
        <v>94</v>
      </c>
      <c r="B89">
        <v>-4.8819726067770297E-3</v>
      </c>
      <c r="C89">
        <v>-1.092433906227175E-2</v>
      </c>
      <c r="D89">
        <v>1.2988117278105889E-2</v>
      </c>
      <c r="E89">
        <v>1.1155378002347669E-3</v>
      </c>
      <c r="F89">
        <v>2.7471898700729191E-2</v>
      </c>
      <c r="G89">
        <v>2.000253560205811E-2</v>
      </c>
      <c r="Q89" s="1" t="s">
        <v>94</v>
      </c>
      <c r="R89">
        <f t="shared" si="21"/>
        <v>-1.4238680820426543E-2</v>
      </c>
      <c r="S89">
        <f t="shared" si="22"/>
        <v>-1.5726097695237157E-2</v>
      </c>
      <c r="T89">
        <f t="shared" si="23"/>
        <v>1.005918305783301E-2</v>
      </c>
      <c r="U89">
        <f t="shared" si="24"/>
        <v>-7.0754496860267156E-3</v>
      </c>
      <c r="V89">
        <f t="shared" si="25"/>
        <v>1.7867620327430601E-2</v>
      </c>
      <c r="W89">
        <f t="shared" si="26"/>
        <v>1.2940907870350796E-2</v>
      </c>
    </row>
    <row r="90" spans="1:23" x14ac:dyDescent="0.55000000000000004">
      <c r="A90" s="1" t="s">
        <v>95</v>
      </c>
      <c r="B90">
        <v>1.3112132840068741E-2</v>
      </c>
      <c r="C90">
        <v>-1.247763102010147E-2</v>
      </c>
      <c r="D90">
        <v>-1.600911685757378E-4</v>
      </c>
      <c r="E90">
        <v>2.5109189668719219E-2</v>
      </c>
      <c r="F90">
        <v>-8.0115453713959228E-3</v>
      </c>
      <c r="G90">
        <v>5.3368372378312934E-3</v>
      </c>
      <c r="Q90" s="1" t="s">
        <v>95</v>
      </c>
      <c r="R90">
        <f t="shared" si="21"/>
        <v>3.7554246264192275E-3</v>
      </c>
      <c r="S90">
        <f t="shared" si="22"/>
        <v>-1.7279389653066878E-2</v>
      </c>
      <c r="T90">
        <f t="shared" si="23"/>
        <v>-3.0890253888486165E-3</v>
      </c>
      <c r="U90">
        <f t="shared" si="24"/>
        <v>1.6918202182457737E-2</v>
      </c>
      <c r="V90">
        <f t="shared" si="25"/>
        <v>-1.7615823744694514E-2</v>
      </c>
      <c r="W90">
        <f t="shared" si="26"/>
        <v>-1.7247904938760203E-3</v>
      </c>
    </row>
    <row r="91" spans="1:23" x14ac:dyDescent="0.55000000000000004">
      <c r="A91" s="1" t="s">
        <v>96</v>
      </c>
      <c r="B91">
        <v>8.6899057563572635E-2</v>
      </c>
      <c r="C91">
        <v>1.6001925594303801E-2</v>
      </c>
      <c r="D91">
        <v>4.6343319935274963E-2</v>
      </c>
      <c r="E91">
        <v>-2.9166247053651121E-2</v>
      </c>
      <c r="F91">
        <v>-2.4273602372022141E-2</v>
      </c>
      <c r="G91">
        <v>8.3082259312943219E-2</v>
      </c>
      <c r="Q91" s="1" t="s">
        <v>96</v>
      </c>
      <c r="R91">
        <f t="shared" si="21"/>
        <v>7.7542349349923129E-2</v>
      </c>
      <c r="S91">
        <f t="shared" si="22"/>
        <v>1.1200166961338392E-2</v>
      </c>
      <c r="T91">
        <f t="shared" si="23"/>
        <v>4.3414385715002085E-2</v>
      </c>
      <c r="U91">
        <f t="shared" si="24"/>
        <v>-3.7357234539912604E-2</v>
      </c>
      <c r="V91">
        <f t="shared" si="25"/>
        <v>-3.3877880745320735E-2</v>
      </c>
      <c r="W91">
        <f t="shared" si="26"/>
        <v>7.6020631581235898E-2</v>
      </c>
    </row>
    <row r="92" spans="1:23" x14ac:dyDescent="0.55000000000000004">
      <c r="A92" s="1" t="s">
        <v>97</v>
      </c>
      <c r="B92">
        <v>-5.9052194948123193E-2</v>
      </c>
      <c r="C92">
        <v>1.817515950235471E-2</v>
      </c>
      <c r="D92">
        <v>-2.6322946750327429E-2</v>
      </c>
      <c r="E92">
        <v>5.9464302537922682E-2</v>
      </c>
      <c r="F92">
        <v>5.6204902748398837E-2</v>
      </c>
      <c r="G92">
        <v>-3.6741706060892998E-2</v>
      </c>
      <c r="Q92" s="1" t="s">
        <v>97</v>
      </c>
      <c r="R92">
        <f t="shared" si="21"/>
        <v>-6.8408903161772699E-2</v>
      </c>
      <c r="S92">
        <f t="shared" si="22"/>
        <v>1.3373400869389301E-2</v>
      </c>
      <c r="T92">
        <f t="shared" si="23"/>
        <v>-2.9251880970600306E-2</v>
      </c>
      <c r="U92">
        <f t="shared" si="24"/>
        <v>5.1273315051661203E-2</v>
      </c>
      <c r="V92">
        <f t="shared" si="25"/>
        <v>4.660062437510025E-2</v>
      </c>
      <c r="W92">
        <f t="shared" si="26"/>
        <v>-4.3803333792600312E-2</v>
      </c>
    </row>
    <row r="93" spans="1:23" x14ac:dyDescent="0.55000000000000004">
      <c r="A93" s="1" t="s">
        <v>98</v>
      </c>
      <c r="B93">
        <v>-2.152203788898022E-2</v>
      </c>
      <c r="C93">
        <v>-9.7088772029522152E-3</v>
      </c>
      <c r="D93">
        <v>8.6280812021468645E-3</v>
      </c>
      <c r="E93">
        <v>1.460274528793426E-2</v>
      </c>
      <c r="F93">
        <v>-2.00800112627052E-2</v>
      </c>
      <c r="G93">
        <v>1.1274623727646199E-2</v>
      </c>
      <c r="Q93" s="1" t="s">
        <v>98</v>
      </c>
      <c r="R93">
        <f t="shared" si="21"/>
        <v>-3.0878746102629733E-2</v>
      </c>
      <c r="S93">
        <f t="shared" si="22"/>
        <v>-1.4510635835917624E-2</v>
      </c>
      <c r="T93">
        <f t="shared" si="23"/>
        <v>5.6991469818739853E-3</v>
      </c>
      <c r="U93">
        <f t="shared" si="24"/>
        <v>6.4117578016727773E-3</v>
      </c>
      <c r="V93">
        <f t="shared" si="25"/>
        <v>-2.968428963600379E-2</v>
      </c>
      <c r="W93">
        <f t="shared" si="26"/>
        <v>4.2129959959388858E-3</v>
      </c>
    </row>
    <row r="94" spans="1:23" x14ac:dyDescent="0.55000000000000004">
      <c r="A94" s="1" t="s">
        <v>99</v>
      </c>
      <c r="B94">
        <v>-1.6716737223684271E-3</v>
      </c>
      <c r="C94">
        <v>8.5080637864116682E-3</v>
      </c>
      <c r="D94">
        <v>-6.3645320091596513E-3</v>
      </c>
      <c r="E94">
        <v>-2.2674890104058432E-2</v>
      </c>
      <c r="F94">
        <v>1.434185544989885E-2</v>
      </c>
      <c r="G94">
        <v>-5.2847542068939268E-2</v>
      </c>
      <c r="Q94" s="1" t="s">
        <v>99</v>
      </c>
      <c r="R94">
        <f t="shared" si="21"/>
        <v>-1.1028381936017941E-2</v>
      </c>
      <c r="S94">
        <f t="shared" si="22"/>
        <v>3.7063051534462601E-3</v>
      </c>
      <c r="T94">
        <f t="shared" si="23"/>
        <v>-9.2934662294325305E-3</v>
      </c>
      <c r="U94">
        <f t="shared" si="24"/>
        <v>-3.0865877590319914E-2</v>
      </c>
      <c r="V94">
        <f t="shared" si="25"/>
        <v>4.7375770766002589E-3</v>
      </c>
      <c r="W94">
        <f t="shared" si="26"/>
        <v>-5.9909169800646582E-2</v>
      </c>
    </row>
    <row r="95" spans="1:23" x14ac:dyDescent="0.55000000000000004">
      <c r="A95" s="1" t="s">
        <v>100</v>
      </c>
      <c r="B95">
        <v>5.5521040507666708E-3</v>
      </c>
      <c r="C95">
        <v>3.6182747333406429E-3</v>
      </c>
      <c r="D95">
        <v>-4.0647319537139293E-3</v>
      </c>
      <c r="E95">
        <v>2.236305545609452E-2</v>
      </c>
      <c r="F95">
        <v>1.2855914280448969E-2</v>
      </c>
      <c r="G95">
        <v>-3.0230042056423878E-3</v>
      </c>
      <c r="Q95" s="1" t="s">
        <v>100</v>
      </c>
      <c r="R95">
        <f t="shared" si="21"/>
        <v>-3.8046041628828423E-3</v>
      </c>
      <c r="S95">
        <f t="shared" si="22"/>
        <v>-1.1834838996247652E-3</v>
      </c>
      <c r="T95">
        <f t="shared" si="23"/>
        <v>-6.9936661739868084E-3</v>
      </c>
      <c r="U95">
        <f t="shared" si="24"/>
        <v>1.4172067969833037E-2</v>
      </c>
      <c r="V95">
        <f t="shared" si="25"/>
        <v>3.2516359071503784E-3</v>
      </c>
      <c r="W95">
        <f t="shared" si="26"/>
        <v>-1.0084631937349701E-2</v>
      </c>
    </row>
    <row r="96" spans="1:23" x14ac:dyDescent="0.55000000000000004">
      <c r="A96" s="1" t="s">
        <v>101</v>
      </c>
      <c r="B96">
        <v>-1.5162101232906179E-2</v>
      </c>
      <c r="C96">
        <v>-1.8875098495596428E-2</v>
      </c>
      <c r="D96">
        <v>-1.6372873953115371E-2</v>
      </c>
      <c r="E96">
        <v>7.8295318590340113E-3</v>
      </c>
      <c r="F96">
        <v>-2.5054417436037091E-2</v>
      </c>
      <c r="G96">
        <v>-5.6229412424436798E-2</v>
      </c>
      <c r="Q96" s="1" t="s">
        <v>101</v>
      </c>
      <c r="R96">
        <f t="shared" si="21"/>
        <v>-2.4518809446555691E-2</v>
      </c>
      <c r="S96">
        <f t="shared" si="22"/>
        <v>-2.3676857128561837E-2</v>
      </c>
      <c r="T96">
        <f t="shared" si="23"/>
        <v>-1.9301808173388248E-2</v>
      </c>
      <c r="U96">
        <f t="shared" si="24"/>
        <v>-3.6145562722747146E-4</v>
      </c>
      <c r="V96">
        <f t="shared" si="25"/>
        <v>-3.4658695809335685E-2</v>
      </c>
      <c r="W96">
        <f t="shared" si="26"/>
        <v>-6.3291040156144118E-2</v>
      </c>
    </row>
    <row r="97" spans="1:23" x14ac:dyDescent="0.55000000000000004">
      <c r="A97" s="1" t="s">
        <v>102</v>
      </c>
      <c r="B97">
        <v>-6.6209862592822244E-2</v>
      </c>
      <c r="C97">
        <v>-4.9469129942649737E-3</v>
      </c>
      <c r="D97">
        <v>1.522231001342278E-2</v>
      </c>
      <c r="E97">
        <v>-1.5216853816688251E-2</v>
      </c>
      <c r="F97">
        <v>2.756317104348294E-2</v>
      </c>
      <c r="G97">
        <v>6.8399911690125714E-2</v>
      </c>
      <c r="Q97" s="1" t="s">
        <v>102</v>
      </c>
      <c r="R97">
        <f t="shared" si="21"/>
        <v>-7.556657080647175E-2</v>
      </c>
      <c r="S97">
        <f t="shared" si="22"/>
        <v>-9.7486716272303826E-3</v>
      </c>
      <c r="T97">
        <f t="shared" si="23"/>
        <v>1.22933757931499E-2</v>
      </c>
      <c r="U97">
        <f t="shared" si="24"/>
        <v>-2.3407841302949733E-2</v>
      </c>
      <c r="V97">
        <f t="shared" si="25"/>
        <v>1.795889267018435E-2</v>
      </c>
      <c r="W97">
        <f t="shared" si="26"/>
        <v>6.1338283958418401E-2</v>
      </c>
    </row>
    <row r="98" spans="1:23" x14ac:dyDescent="0.55000000000000004">
      <c r="A98" s="1" t="s">
        <v>103</v>
      </c>
      <c r="B98">
        <v>3.7072328012340172E-2</v>
      </c>
      <c r="C98">
        <v>-1.528551529387445E-2</v>
      </c>
      <c r="D98">
        <v>7.9217303795697802E-4</v>
      </c>
      <c r="E98">
        <v>-5.9135534234184717E-2</v>
      </c>
      <c r="F98">
        <v>-6.0950124286698437E-2</v>
      </c>
      <c r="G98">
        <v>-6.2911400515696436E-2</v>
      </c>
      <c r="Q98" s="1" t="s">
        <v>103</v>
      </c>
      <c r="R98">
        <f t="shared" si="21"/>
        <v>2.7715619798690659E-2</v>
      </c>
      <c r="S98">
        <f t="shared" si="22"/>
        <v>-2.0087273926839858E-2</v>
      </c>
      <c r="T98">
        <f t="shared" si="23"/>
        <v>-2.1367611823159007E-3</v>
      </c>
      <c r="U98">
        <f t="shared" si="24"/>
        <v>-6.7326521720446203E-2</v>
      </c>
      <c r="V98">
        <f t="shared" si="25"/>
        <v>-7.0554402659997031E-2</v>
      </c>
      <c r="W98">
        <f t="shared" si="26"/>
        <v>-6.9973028247403757E-2</v>
      </c>
    </row>
    <row r="99" spans="1:23" x14ac:dyDescent="0.55000000000000004">
      <c r="A99" s="1" t="s">
        <v>104</v>
      </c>
      <c r="B99">
        <v>-1.8011386601445412E-2</v>
      </c>
      <c r="C99">
        <v>-2.98399179814548E-2</v>
      </c>
      <c r="D99">
        <v>1.5762109449789511E-2</v>
      </c>
      <c r="E99">
        <v>-5.2083325423166071E-2</v>
      </c>
      <c r="F99">
        <v>-3.055572977379228E-2</v>
      </c>
      <c r="G99">
        <v>2.039720496848085E-2</v>
      </c>
      <c r="Q99" s="1" t="s">
        <v>104</v>
      </c>
      <c r="R99">
        <f t="shared" si="21"/>
        <v>-2.7368094815094925E-2</v>
      </c>
      <c r="S99">
        <f t="shared" si="22"/>
        <v>-3.4641676614420205E-2</v>
      </c>
      <c r="T99">
        <f t="shared" si="23"/>
        <v>1.2833175229516632E-2</v>
      </c>
      <c r="U99">
        <f t="shared" si="24"/>
        <v>-6.0274312909427558E-2</v>
      </c>
      <c r="V99">
        <f t="shared" si="25"/>
        <v>-4.0160008147090871E-2</v>
      </c>
      <c r="W99">
        <f t="shared" si="26"/>
        <v>1.3335577236773536E-2</v>
      </c>
    </row>
    <row r="100" spans="1:23" x14ac:dyDescent="0.55000000000000004">
      <c r="A100" s="1" t="s">
        <v>105</v>
      </c>
      <c r="B100">
        <v>2.283363679084505E-2</v>
      </c>
      <c r="C100">
        <v>3.1957355828454048E-2</v>
      </c>
      <c r="D100">
        <v>-6.3196937567676637E-3</v>
      </c>
      <c r="E100">
        <v>5.9258248686436372E-2</v>
      </c>
      <c r="F100">
        <v>9.0700832413886268E-2</v>
      </c>
      <c r="G100">
        <v>6.8157734594319619E-2</v>
      </c>
      <c r="Q100" s="1" t="s">
        <v>105</v>
      </c>
      <c r="R100">
        <f t="shared" si="21"/>
        <v>1.3476928577195537E-2</v>
      </c>
      <c r="S100">
        <f t="shared" si="22"/>
        <v>2.7155597195488639E-2</v>
      </c>
      <c r="T100">
        <f t="shared" si="23"/>
        <v>-9.2486279770405428E-3</v>
      </c>
      <c r="U100">
        <f t="shared" si="24"/>
        <v>5.1067261200174893E-2</v>
      </c>
      <c r="V100">
        <f t="shared" si="25"/>
        <v>8.1096554040587673E-2</v>
      </c>
      <c r="W100">
        <f t="shared" si="26"/>
        <v>6.1096106862612305E-2</v>
      </c>
    </row>
    <row r="101" spans="1:23" x14ac:dyDescent="0.55000000000000004">
      <c r="A101" s="1" t="s">
        <v>106</v>
      </c>
      <c r="B101">
        <v>-6.7520628332624844E-2</v>
      </c>
      <c r="C101">
        <v>-2.4789245090196421E-2</v>
      </c>
      <c r="D101">
        <v>-4.2795655191589788E-3</v>
      </c>
      <c r="E101">
        <v>3.2599241280821367E-2</v>
      </c>
      <c r="F101">
        <v>3.6550842200597788E-3</v>
      </c>
      <c r="G101">
        <v>-6.2592623109508638E-3</v>
      </c>
      <c r="Q101" s="1" t="s">
        <v>106</v>
      </c>
      <c r="R101">
        <f t="shared" si="21"/>
        <v>-7.687733654627435E-2</v>
      </c>
      <c r="S101">
        <f t="shared" si="22"/>
        <v>-2.959100372316183E-2</v>
      </c>
      <c r="T101">
        <f t="shared" si="23"/>
        <v>-7.2084997394318579E-3</v>
      </c>
      <c r="U101">
        <f t="shared" si="24"/>
        <v>2.4408253794559884E-2</v>
      </c>
      <c r="V101">
        <f t="shared" si="25"/>
        <v>-5.9491941532388119E-3</v>
      </c>
      <c r="W101">
        <f t="shared" si="26"/>
        <v>-1.3320890042658177E-2</v>
      </c>
    </row>
    <row r="102" spans="1:23" x14ac:dyDescent="0.55000000000000004">
      <c r="A102" s="1" t="s">
        <v>107</v>
      </c>
      <c r="B102">
        <v>-4.5133348973392939E-3</v>
      </c>
      <c r="C102">
        <v>-2.5253147207784821E-2</v>
      </c>
      <c r="D102">
        <v>-6.0984588564003683E-3</v>
      </c>
      <c r="E102">
        <v>-5.4408173321716317E-2</v>
      </c>
      <c r="F102">
        <v>-2.3096500047991131E-2</v>
      </c>
      <c r="G102">
        <v>4.2828610398875089E-3</v>
      </c>
      <c r="Q102" s="1" t="s">
        <v>107</v>
      </c>
      <c r="R102">
        <f t="shared" si="21"/>
        <v>-1.3870043110988807E-2</v>
      </c>
      <c r="S102">
        <f t="shared" si="22"/>
        <v>-3.005490584075023E-2</v>
      </c>
      <c r="T102">
        <f t="shared" si="23"/>
        <v>-9.0273930766732475E-3</v>
      </c>
      <c r="U102">
        <f t="shared" si="24"/>
        <v>-6.2599160807977797E-2</v>
      </c>
      <c r="V102">
        <f t="shared" si="25"/>
        <v>-3.2700778421289725E-2</v>
      </c>
      <c r="W102">
        <f t="shared" si="26"/>
        <v>-2.7787666918198048E-3</v>
      </c>
    </row>
    <row r="103" spans="1:23" x14ac:dyDescent="0.55000000000000004">
      <c r="A103" s="1" t="s">
        <v>108</v>
      </c>
      <c r="B103">
        <v>5.4109973519699262E-2</v>
      </c>
      <c r="C103">
        <v>-6.0518773818543092E-3</v>
      </c>
      <c r="D103">
        <v>3.6545862218556602E-2</v>
      </c>
      <c r="E103">
        <v>-8.180741205470643E-2</v>
      </c>
      <c r="F103">
        <v>-4.4131298915910389E-2</v>
      </c>
      <c r="G103">
        <v>-2.0878422269662741E-2</v>
      </c>
      <c r="Q103" s="1" t="s">
        <v>108</v>
      </c>
      <c r="R103">
        <f t="shared" si="21"/>
        <v>4.4753265306049748E-2</v>
      </c>
      <c r="S103">
        <f t="shared" si="22"/>
        <v>-1.0853636014819718E-2</v>
      </c>
      <c r="T103">
        <f t="shared" si="23"/>
        <v>3.3616927998283724E-2</v>
      </c>
      <c r="U103">
        <f t="shared" si="24"/>
        <v>-8.9998399540967916E-2</v>
      </c>
      <c r="V103">
        <f t="shared" si="25"/>
        <v>-5.3735577289208983E-2</v>
      </c>
      <c r="W103">
        <f t="shared" si="26"/>
        <v>-2.7940050001370054E-2</v>
      </c>
    </row>
    <row r="104" spans="1:23" x14ac:dyDescent="0.55000000000000004">
      <c r="A104" s="1" t="s">
        <v>109</v>
      </c>
      <c r="B104">
        <v>0.10930343875618399</v>
      </c>
      <c r="C104">
        <v>9.9632801679376826E-3</v>
      </c>
      <c r="D104">
        <v>1.3380857843421129E-2</v>
      </c>
      <c r="E104">
        <v>-2.2336605105962581E-3</v>
      </c>
      <c r="F104">
        <v>-8.2611217058670139E-4</v>
      </c>
      <c r="G104">
        <v>-3.6368833423711111E-3</v>
      </c>
      <c r="Q104" s="1" t="s">
        <v>109</v>
      </c>
      <c r="R104">
        <f t="shared" si="21"/>
        <v>9.9946730542534473E-2</v>
      </c>
      <c r="S104">
        <f t="shared" si="22"/>
        <v>5.1615215349722745E-3</v>
      </c>
      <c r="T104">
        <f t="shared" si="23"/>
        <v>1.045192362314825E-2</v>
      </c>
      <c r="U104">
        <f t="shared" si="24"/>
        <v>-1.0424647996857741E-2</v>
      </c>
      <c r="V104">
        <f t="shared" si="25"/>
        <v>-1.0430390543885292E-2</v>
      </c>
      <c r="W104">
        <f t="shared" si="26"/>
        <v>-1.0698511074078425E-2</v>
      </c>
    </row>
    <row r="105" spans="1:23" x14ac:dyDescent="0.55000000000000004">
      <c r="A105" s="1" t="s">
        <v>110</v>
      </c>
      <c r="B105">
        <v>-8.4288604614343177E-3</v>
      </c>
      <c r="C105">
        <v>2.5160722944880028E-2</v>
      </c>
      <c r="D105">
        <v>-6.2417390643643156E-4</v>
      </c>
      <c r="E105">
        <v>7.6900568504385314E-2</v>
      </c>
      <c r="F105">
        <v>6.1789942304782082E-2</v>
      </c>
      <c r="G105">
        <v>9.2425976505442486E-2</v>
      </c>
      <c r="Q105" s="1" t="s">
        <v>110</v>
      </c>
      <c r="R105">
        <f t="shared" si="21"/>
        <v>-1.7785568675083831E-2</v>
      </c>
      <c r="S105">
        <f t="shared" si="22"/>
        <v>2.0358964311914619E-2</v>
      </c>
      <c r="T105">
        <f t="shared" si="23"/>
        <v>-3.5531081267093103E-3</v>
      </c>
      <c r="U105">
        <f t="shared" si="24"/>
        <v>6.8709581018123828E-2</v>
      </c>
      <c r="V105">
        <f t="shared" si="25"/>
        <v>5.2185663931483495E-2</v>
      </c>
      <c r="W105">
        <f t="shared" si="26"/>
        <v>8.5364348773735166E-2</v>
      </c>
    </row>
    <row r="106" spans="1:23" x14ac:dyDescent="0.55000000000000004">
      <c r="A106" s="1" t="s">
        <v>111</v>
      </c>
      <c r="B106">
        <v>5.1088083708025873E-2</v>
      </c>
      <c r="C106">
        <v>3.1839543752660848E-2</v>
      </c>
      <c r="D106">
        <v>-1.663410541177357E-3</v>
      </c>
      <c r="E106">
        <v>1.977556747770404E-2</v>
      </c>
      <c r="F106">
        <v>9.118946019189389E-3</v>
      </c>
      <c r="G106">
        <v>-1.2578178528819589E-2</v>
      </c>
      <c r="Q106" s="1" t="s">
        <v>111</v>
      </c>
      <c r="R106">
        <f t="shared" si="21"/>
        <v>4.173137549437636E-2</v>
      </c>
      <c r="S106">
        <f t="shared" si="22"/>
        <v>2.7037785119695439E-2</v>
      </c>
      <c r="T106">
        <f t="shared" si="23"/>
        <v>-4.5923447614502361E-3</v>
      </c>
      <c r="U106">
        <f t="shared" si="24"/>
        <v>1.1584579991442558E-2</v>
      </c>
      <c r="V106">
        <f t="shared" si="25"/>
        <v>-4.8533235410920181E-4</v>
      </c>
      <c r="W106">
        <f t="shared" si="26"/>
        <v>-1.9639806260526901E-2</v>
      </c>
    </row>
    <row r="107" spans="1:23" x14ac:dyDescent="0.55000000000000004">
      <c r="A107" s="1" t="s">
        <v>112</v>
      </c>
      <c r="B107">
        <v>-6.1382967032933111E-2</v>
      </c>
      <c r="C107">
        <v>1.7855551475145499E-3</v>
      </c>
      <c r="D107">
        <v>-9.3341000475966052E-4</v>
      </c>
      <c r="E107">
        <v>2.2403888177332961E-2</v>
      </c>
      <c r="F107">
        <v>1.7011498962503872E-2</v>
      </c>
      <c r="G107">
        <v>2.248574178450968E-2</v>
      </c>
      <c r="Q107" s="1" t="s">
        <v>112</v>
      </c>
      <c r="R107">
        <f t="shared" si="21"/>
        <v>-7.0739675246582617E-2</v>
      </c>
      <c r="S107">
        <f t="shared" si="22"/>
        <v>-3.0162034854508582E-3</v>
      </c>
      <c r="T107">
        <f t="shared" si="23"/>
        <v>-3.8623442250325392E-3</v>
      </c>
      <c r="U107">
        <f t="shared" si="24"/>
        <v>1.4212900691071478E-2</v>
      </c>
      <c r="V107">
        <f t="shared" si="25"/>
        <v>7.4072205892052809E-3</v>
      </c>
      <c r="W107">
        <f t="shared" si="26"/>
        <v>1.5424114052802366E-2</v>
      </c>
    </row>
    <row r="108" spans="1:23" x14ac:dyDescent="0.55000000000000004">
      <c r="A108" s="1" t="s">
        <v>113</v>
      </c>
      <c r="B108">
        <v>8.9695018792791181E-2</v>
      </c>
      <c r="C108">
        <v>1.767370872317486E-2</v>
      </c>
      <c r="D108">
        <v>3.0853296588641669E-2</v>
      </c>
      <c r="E108">
        <v>-1.7378802243617211E-4</v>
      </c>
      <c r="F108">
        <v>-1.7155866497159391E-3</v>
      </c>
      <c r="G108">
        <v>5.9758639109087193E-2</v>
      </c>
      <c r="Q108" s="1" t="s">
        <v>113</v>
      </c>
      <c r="R108">
        <f t="shared" si="21"/>
        <v>8.0338310579141675E-2</v>
      </c>
      <c r="S108">
        <f t="shared" si="22"/>
        <v>1.2871950090209451E-2</v>
      </c>
      <c r="T108">
        <f t="shared" si="23"/>
        <v>2.7924362368368792E-2</v>
      </c>
      <c r="U108">
        <f t="shared" si="24"/>
        <v>-8.3647755086976548E-3</v>
      </c>
      <c r="V108">
        <f t="shared" si="25"/>
        <v>-1.131986502301453E-2</v>
      </c>
      <c r="W108">
        <f t="shared" si="26"/>
        <v>5.2697011377379879E-2</v>
      </c>
    </row>
    <row r="109" spans="1:23" x14ac:dyDescent="0.55000000000000004">
      <c r="A109" s="1" t="s">
        <v>114</v>
      </c>
      <c r="B109">
        <v>1.9846560311608918E-2</v>
      </c>
      <c r="C109">
        <v>1.325391352013194E-2</v>
      </c>
      <c r="D109">
        <v>2.5519972898255801E-3</v>
      </c>
      <c r="E109">
        <v>5.2965683175306699E-2</v>
      </c>
      <c r="F109">
        <v>4.1861147951246291E-2</v>
      </c>
      <c r="G109">
        <v>5.2002148573462532E-2</v>
      </c>
      <c r="Q109" s="1" t="s">
        <v>114</v>
      </c>
      <c r="R109">
        <f t="shared" si="21"/>
        <v>1.0489852097959405E-2</v>
      </c>
      <c r="S109">
        <f t="shared" si="22"/>
        <v>8.4521548871665311E-3</v>
      </c>
      <c r="T109">
        <f t="shared" si="23"/>
        <v>-3.7693693044729866E-4</v>
      </c>
      <c r="U109">
        <f t="shared" si="24"/>
        <v>4.4774695689045213E-2</v>
      </c>
      <c r="V109">
        <f t="shared" si="25"/>
        <v>3.2256869577947697E-2</v>
      </c>
      <c r="W109">
        <f t="shared" si="26"/>
        <v>4.4940520841755219E-2</v>
      </c>
    </row>
    <row r="110" spans="1:23" x14ac:dyDescent="0.55000000000000004">
      <c r="A110" s="1" t="s">
        <v>115</v>
      </c>
      <c r="B110">
        <v>-3.2563165509125747E-2</v>
      </c>
      <c r="C110">
        <v>1.9883250605351451E-2</v>
      </c>
      <c r="D110">
        <v>-1.0113004433121801E-2</v>
      </c>
      <c r="E110">
        <v>2.343112663635516E-2</v>
      </c>
      <c r="F110">
        <v>1.1977830795557589E-3</v>
      </c>
      <c r="G110">
        <v>-3.7642091173944132E-2</v>
      </c>
      <c r="Q110" s="1" t="s">
        <v>115</v>
      </c>
      <c r="R110">
        <f t="shared" si="21"/>
        <v>-4.191987372277526E-2</v>
      </c>
      <c r="S110">
        <f t="shared" si="22"/>
        <v>1.5081491972386042E-2</v>
      </c>
      <c r="T110">
        <f t="shared" si="23"/>
        <v>-1.304193865339468E-2</v>
      </c>
      <c r="U110">
        <f t="shared" si="24"/>
        <v>1.5240139150093677E-2</v>
      </c>
      <c r="V110">
        <f t="shared" si="25"/>
        <v>-8.4064952937428321E-3</v>
      </c>
      <c r="W110">
        <f t="shared" si="26"/>
        <v>-4.4703718905651446E-2</v>
      </c>
    </row>
    <row r="111" spans="1:23" x14ac:dyDescent="0.55000000000000004">
      <c r="A111" s="1" t="s">
        <v>116</v>
      </c>
      <c r="B111">
        <v>6.8921351079083149E-3</v>
      </c>
      <c r="C111">
        <v>1.099329229845458E-2</v>
      </c>
      <c r="D111">
        <v>2.3853172345491558E-3</v>
      </c>
      <c r="E111">
        <v>7.9524734307800937E-3</v>
      </c>
      <c r="F111">
        <v>-4.9683571748136979E-3</v>
      </c>
      <c r="G111">
        <v>-2.5064616848423201E-2</v>
      </c>
      <c r="Q111" s="1" t="s">
        <v>116</v>
      </c>
      <c r="R111">
        <f t="shared" si="21"/>
        <v>-2.4645731057411982E-3</v>
      </c>
      <c r="S111">
        <f t="shared" si="22"/>
        <v>6.1915336654891724E-3</v>
      </c>
      <c r="T111">
        <f t="shared" si="23"/>
        <v>-5.4361698572372294E-4</v>
      </c>
      <c r="U111">
        <f t="shared" si="24"/>
        <v>-2.3851405548138901E-4</v>
      </c>
      <c r="V111">
        <f t="shared" si="25"/>
        <v>-1.4572635548112289E-2</v>
      </c>
      <c r="W111">
        <f t="shared" si="26"/>
        <v>-3.2126244580130511E-2</v>
      </c>
    </row>
    <row r="112" spans="1:23" x14ac:dyDescent="0.55000000000000004">
      <c r="A112" s="1" t="s">
        <v>117</v>
      </c>
      <c r="B112">
        <v>-2.944919584699579E-2</v>
      </c>
      <c r="C112">
        <v>-9.9736182451017896E-3</v>
      </c>
      <c r="D112">
        <v>-1.490159805928926E-2</v>
      </c>
      <c r="E112">
        <v>-4.3333717444019371E-2</v>
      </c>
      <c r="F112">
        <v>-1.237326585712129E-2</v>
      </c>
      <c r="G112">
        <v>-5.0897784688132441E-2</v>
      </c>
      <c r="Q112" s="1" t="s">
        <v>117</v>
      </c>
      <c r="R112">
        <f t="shared" si="21"/>
        <v>-3.8805904060645303E-2</v>
      </c>
      <c r="S112">
        <f t="shared" si="22"/>
        <v>-1.4775376878067199E-2</v>
      </c>
      <c r="T112">
        <f t="shared" si="23"/>
        <v>-1.7830532279562137E-2</v>
      </c>
      <c r="U112">
        <f t="shared" si="24"/>
        <v>-5.1524704930280857E-2</v>
      </c>
      <c r="V112">
        <f t="shared" si="25"/>
        <v>-2.1977544230419879E-2</v>
      </c>
      <c r="W112">
        <f t="shared" si="26"/>
        <v>-5.7959412419839755E-2</v>
      </c>
    </row>
    <row r="113" spans="1:23" x14ac:dyDescent="0.55000000000000004">
      <c r="A113" s="1" t="s">
        <v>118</v>
      </c>
      <c r="B113">
        <v>-8.3565706391573014E-2</v>
      </c>
      <c r="C113">
        <v>1.218789254899821E-4</v>
      </c>
      <c r="D113">
        <v>-4.2328804680908723E-2</v>
      </c>
      <c r="E113">
        <v>0.1106330682862722</v>
      </c>
      <c r="F113">
        <v>3.6838564676433323E-2</v>
      </c>
      <c r="G113">
        <v>-1.6756262249171709E-2</v>
      </c>
      <c r="Q113" s="1" t="s">
        <v>118</v>
      </c>
      <c r="R113">
        <f t="shared" si="21"/>
        <v>-9.292241460522252E-2</v>
      </c>
      <c r="S113">
        <f t="shared" si="22"/>
        <v>-4.679879707475426E-3</v>
      </c>
      <c r="T113">
        <f t="shared" si="23"/>
        <v>-4.52577389011816E-2</v>
      </c>
      <c r="U113">
        <f t="shared" si="24"/>
        <v>0.10244208080001072</v>
      </c>
      <c r="V113">
        <f t="shared" si="25"/>
        <v>2.7234286303134733E-2</v>
      </c>
      <c r="W113">
        <f t="shared" si="26"/>
        <v>-2.3817889980879022E-2</v>
      </c>
    </row>
    <row r="114" spans="1:23" x14ac:dyDescent="0.55000000000000004">
      <c r="A114" s="1" t="s">
        <v>119</v>
      </c>
      <c r="B114">
        <v>-1.9149882681417821E-2</v>
      </c>
      <c r="C114">
        <v>1.5063210380472871E-2</v>
      </c>
      <c r="D114">
        <v>-2.7848993478816202E-3</v>
      </c>
      <c r="E114">
        <v>2.4618462254462289E-2</v>
      </c>
      <c r="F114">
        <v>1.4293454498209851E-2</v>
      </c>
      <c r="G114">
        <v>2.6620344682888101E-2</v>
      </c>
      <c r="Q114" s="1" t="s">
        <v>119</v>
      </c>
      <c r="R114">
        <f t="shared" si="21"/>
        <v>-2.8506590895067335E-2</v>
      </c>
      <c r="S114">
        <f t="shared" si="22"/>
        <v>1.0261451747507463E-2</v>
      </c>
      <c r="T114">
        <f t="shared" si="23"/>
        <v>-5.7138335681544989E-3</v>
      </c>
      <c r="U114">
        <f t="shared" si="24"/>
        <v>1.6427474768200806E-2</v>
      </c>
      <c r="V114">
        <f t="shared" si="25"/>
        <v>4.6891761249112599E-3</v>
      </c>
      <c r="W114">
        <f t="shared" si="26"/>
        <v>1.9558716951180787E-2</v>
      </c>
    </row>
    <row r="115" spans="1:23" x14ac:dyDescent="0.55000000000000004">
      <c r="A115" s="1" t="s">
        <v>120</v>
      </c>
      <c r="B115">
        <v>5.4192157725845957E-2</v>
      </c>
      <c r="C115">
        <v>1.6997397510247089E-2</v>
      </c>
      <c r="D115">
        <v>5.2089743551928516E-3</v>
      </c>
      <c r="E115">
        <v>6.9537065354332572E-3</v>
      </c>
      <c r="F115">
        <v>2.3894047954337919E-2</v>
      </c>
      <c r="G115">
        <v>1.901262787706659E-2</v>
      </c>
      <c r="Q115" s="1" t="s">
        <v>120</v>
      </c>
      <c r="R115">
        <f t="shared" si="21"/>
        <v>4.4835449512196444E-2</v>
      </c>
      <c r="S115">
        <f t="shared" si="22"/>
        <v>1.219563887728168E-2</v>
      </c>
      <c r="T115">
        <f t="shared" si="23"/>
        <v>2.2800401349199729E-3</v>
      </c>
      <c r="U115">
        <f t="shared" si="24"/>
        <v>-1.2372809508282255E-3</v>
      </c>
      <c r="V115">
        <f t="shared" si="25"/>
        <v>1.4289769581039329E-2</v>
      </c>
      <c r="W115">
        <f t="shared" si="26"/>
        <v>1.1951000145359277E-2</v>
      </c>
    </row>
    <row r="116" spans="1:23" x14ac:dyDescent="0.55000000000000004">
      <c r="A116" s="1" t="s">
        <v>121</v>
      </c>
      <c r="B116">
        <v>3.1847686784806102E-2</v>
      </c>
      <c r="C116">
        <v>1.0877212991407431E-2</v>
      </c>
      <c r="D116">
        <v>5.7118366918686991E-3</v>
      </c>
      <c r="E116">
        <v>1.9301009311118111E-2</v>
      </c>
      <c r="F116">
        <v>3.9291823355083411E-2</v>
      </c>
      <c r="G116">
        <v>3.508576498435656E-2</v>
      </c>
      <c r="Q116" s="1" t="s">
        <v>121</v>
      </c>
      <c r="R116">
        <f t="shared" si="21"/>
        <v>2.2490978571156589E-2</v>
      </c>
      <c r="S116">
        <f t="shared" si="22"/>
        <v>6.0754543584420227E-3</v>
      </c>
      <c r="T116">
        <f t="shared" si="23"/>
        <v>2.7829024715958204E-3</v>
      </c>
      <c r="U116">
        <f t="shared" si="24"/>
        <v>1.1110021824856629E-2</v>
      </c>
      <c r="V116">
        <f t="shared" si="25"/>
        <v>2.968754498178482E-2</v>
      </c>
      <c r="W116">
        <f t="shared" si="26"/>
        <v>2.8024137252649246E-2</v>
      </c>
    </row>
    <row r="117" spans="1:23" x14ac:dyDescent="0.55000000000000004">
      <c r="A117" s="1" t="s">
        <v>122</v>
      </c>
      <c r="B117">
        <v>-4.2774647477253902E-3</v>
      </c>
      <c r="C117">
        <v>-1.4085629944411431E-3</v>
      </c>
      <c r="D117">
        <v>9.4697873908522467E-4</v>
      </c>
      <c r="E117">
        <v>-2.6120546046987099E-3</v>
      </c>
      <c r="F117">
        <v>-3.087366846963091E-3</v>
      </c>
      <c r="G117">
        <v>-3.1316267023910771E-2</v>
      </c>
      <c r="Q117" s="1" t="s">
        <v>122</v>
      </c>
      <c r="R117">
        <f t="shared" si="21"/>
        <v>-1.3634172961374903E-2</v>
      </c>
      <c r="S117">
        <f t="shared" si="22"/>
        <v>-6.2103216274065516E-3</v>
      </c>
      <c r="T117">
        <f t="shared" si="23"/>
        <v>-1.981955481187654E-3</v>
      </c>
      <c r="U117">
        <f t="shared" si="24"/>
        <v>-1.0803042090960193E-2</v>
      </c>
      <c r="V117">
        <f t="shared" si="25"/>
        <v>-1.2691645220261682E-2</v>
      </c>
      <c r="W117">
        <f t="shared" si="26"/>
        <v>-3.8377894755618085E-2</v>
      </c>
    </row>
    <row r="118" spans="1:23" x14ac:dyDescent="0.55000000000000004">
      <c r="A118" s="1" t="s">
        <v>123</v>
      </c>
      <c r="B118">
        <v>1.726748147982482E-2</v>
      </c>
      <c r="C118">
        <v>8.2578312789218788E-3</v>
      </c>
      <c r="D118">
        <v>1.0952513991399741E-2</v>
      </c>
      <c r="E118">
        <v>1.4404670711678721E-2</v>
      </c>
      <c r="F118">
        <v>1.4320021945110509E-2</v>
      </c>
      <c r="G118">
        <v>9.7478389376404184E-3</v>
      </c>
      <c r="Q118" s="1" t="s">
        <v>123</v>
      </c>
      <c r="R118">
        <f t="shared" si="21"/>
        <v>7.9107732661753069E-3</v>
      </c>
      <c r="S118">
        <f t="shared" si="22"/>
        <v>3.4560726459564707E-3</v>
      </c>
      <c r="T118">
        <f t="shared" si="23"/>
        <v>8.0235797711268615E-3</v>
      </c>
      <c r="U118">
        <f t="shared" si="24"/>
        <v>6.2136832254172381E-3</v>
      </c>
      <c r="V118">
        <f t="shared" si="25"/>
        <v>4.7157435718119187E-3</v>
      </c>
      <c r="W118">
        <f t="shared" si="26"/>
        <v>2.6862112059331048E-3</v>
      </c>
    </row>
    <row r="119" spans="1:23" x14ac:dyDescent="0.55000000000000004">
      <c r="A119" s="1" t="s">
        <v>124</v>
      </c>
      <c r="B119">
        <v>-1.2419798017191399E-3</v>
      </c>
      <c r="C119">
        <v>1.030847267138291E-2</v>
      </c>
      <c r="D119">
        <v>8.2728309505892828E-3</v>
      </c>
      <c r="E119">
        <v>-1.970323743047819E-2</v>
      </c>
      <c r="F119">
        <v>1.411254686283092E-2</v>
      </c>
      <c r="G119">
        <v>-7.2472921020131356E-3</v>
      </c>
      <c r="Q119" s="1" t="s">
        <v>124</v>
      </c>
      <c r="R119">
        <f t="shared" si="21"/>
        <v>-1.0598688015368653E-2</v>
      </c>
      <c r="S119">
        <f t="shared" si="22"/>
        <v>5.506714038417502E-3</v>
      </c>
      <c r="T119">
        <f t="shared" si="23"/>
        <v>5.3438967303164036E-3</v>
      </c>
      <c r="U119">
        <f t="shared" si="24"/>
        <v>-2.7894224916739672E-2</v>
      </c>
      <c r="V119">
        <f t="shared" si="25"/>
        <v>4.5082684895323289E-3</v>
      </c>
      <c r="W119">
        <f t="shared" si="26"/>
        <v>-1.430891983372045E-2</v>
      </c>
    </row>
    <row r="120" spans="1:23" x14ac:dyDescent="0.55000000000000004">
      <c r="A120" s="1" t="s">
        <v>125</v>
      </c>
      <c r="B120">
        <v>-2.1555347739281139E-2</v>
      </c>
      <c r="C120">
        <v>1.3274921224279981E-3</v>
      </c>
      <c r="D120">
        <v>-5.1225712630120768E-3</v>
      </c>
      <c r="E120">
        <v>3.3744401197631113E-2</v>
      </c>
      <c r="F120">
        <v>1.491476018308457E-3</v>
      </c>
      <c r="G120">
        <v>1.265368658959898E-2</v>
      </c>
      <c r="Q120" s="1" t="s">
        <v>125</v>
      </c>
      <c r="R120">
        <f t="shared" si="21"/>
        <v>-3.0912055952930652E-2</v>
      </c>
      <c r="S120">
        <f t="shared" si="22"/>
        <v>-3.4742665105374103E-3</v>
      </c>
      <c r="T120">
        <f t="shared" si="23"/>
        <v>-8.0515054832849559E-3</v>
      </c>
      <c r="U120">
        <f t="shared" si="24"/>
        <v>2.555341371136963E-2</v>
      </c>
      <c r="V120">
        <f t="shared" si="25"/>
        <v>-8.1128023549901333E-3</v>
      </c>
      <c r="W120">
        <f t="shared" si="26"/>
        <v>5.5920588578916661E-3</v>
      </c>
    </row>
    <row r="121" spans="1:23" x14ac:dyDescent="0.55000000000000004">
      <c r="A121" s="1" t="s">
        <v>126</v>
      </c>
      <c r="B121">
        <v>2.3131701699586449E-2</v>
      </c>
      <c r="C121">
        <v>1.017893399848147E-2</v>
      </c>
      <c r="D121">
        <v>3.7847788012668189E-3</v>
      </c>
      <c r="E121">
        <v>4.1863758502989068E-3</v>
      </c>
      <c r="F121">
        <v>2.5530850037191351E-2</v>
      </c>
      <c r="G121">
        <v>2.204503377242539E-2</v>
      </c>
      <c r="Q121" s="1" t="s">
        <v>126</v>
      </c>
      <c r="R121">
        <f t="shared" si="21"/>
        <v>1.3774993485936936E-2</v>
      </c>
      <c r="S121">
        <f t="shared" si="22"/>
        <v>5.3771753655160624E-3</v>
      </c>
      <c r="T121">
        <f t="shared" si="23"/>
        <v>8.5584458099394016E-4</v>
      </c>
      <c r="U121">
        <f t="shared" si="24"/>
        <v>-4.0046116359625759E-3</v>
      </c>
      <c r="V121">
        <f t="shared" si="25"/>
        <v>1.5926571663892761E-2</v>
      </c>
      <c r="W121">
        <f t="shared" si="26"/>
        <v>1.4983406040718076E-2</v>
      </c>
    </row>
    <row r="122" spans="1:23" x14ac:dyDescent="0.55000000000000004">
      <c r="A122" s="1" t="s">
        <v>127</v>
      </c>
      <c r="B122">
        <v>4.1987575112415909E-2</v>
      </c>
      <c r="C122">
        <v>7.8225859095271133E-4</v>
      </c>
      <c r="D122">
        <v>1.4522613287707429E-2</v>
      </c>
      <c r="E122">
        <v>-8.3130162563535004E-3</v>
      </c>
      <c r="F122">
        <v>2.9177342462058942E-3</v>
      </c>
      <c r="G122">
        <v>-2.6111271204397601E-3</v>
      </c>
      <c r="Q122" s="1" t="s">
        <v>127</v>
      </c>
      <c r="R122">
        <f t="shared" si="21"/>
        <v>3.2630866898766396E-2</v>
      </c>
      <c r="S122">
        <f t="shared" si="22"/>
        <v>-4.0195000420126968E-3</v>
      </c>
      <c r="T122">
        <f t="shared" si="23"/>
        <v>1.159367906743455E-2</v>
      </c>
      <c r="U122">
        <f t="shared" si="24"/>
        <v>-1.6504003742614983E-2</v>
      </c>
      <c r="V122">
        <f t="shared" si="25"/>
        <v>-6.6865441270926966E-3</v>
      </c>
      <c r="W122">
        <f t="shared" si="26"/>
        <v>-9.6727548521470738E-3</v>
      </c>
    </row>
    <row r="123" spans="1:23" x14ac:dyDescent="0.55000000000000004">
      <c r="A123" s="1" t="s">
        <v>128</v>
      </c>
      <c r="B123">
        <v>-3.3698918089760221E-2</v>
      </c>
      <c r="C123">
        <v>5.9696278874450392E-3</v>
      </c>
      <c r="D123">
        <v>-1.4368695477841481E-2</v>
      </c>
      <c r="E123">
        <v>6.0473156891608371E-2</v>
      </c>
      <c r="F123">
        <v>1.5111580716347991E-2</v>
      </c>
      <c r="G123">
        <v>-1.1303927868679399E-2</v>
      </c>
      <c r="Q123" s="1" t="s">
        <v>128</v>
      </c>
      <c r="R123">
        <f t="shared" si="21"/>
        <v>-4.3055626303409734E-2</v>
      </c>
      <c r="S123">
        <f t="shared" si="22"/>
        <v>1.1678692544796311E-3</v>
      </c>
      <c r="T123">
        <f t="shared" si="23"/>
        <v>-1.729762969811436E-2</v>
      </c>
      <c r="U123">
        <f t="shared" si="24"/>
        <v>5.2282169405346884E-2</v>
      </c>
      <c r="V123">
        <f t="shared" si="25"/>
        <v>5.5073023430494E-3</v>
      </c>
      <c r="W123">
        <f t="shared" si="26"/>
        <v>-1.8365555600386711E-2</v>
      </c>
    </row>
    <row r="124" spans="1:23" x14ac:dyDescent="0.55000000000000004">
      <c r="A124" s="1" t="s">
        <v>129</v>
      </c>
      <c r="B124">
        <v>-7.4848136897867068E-3</v>
      </c>
      <c r="C124">
        <v>9.1298520843396958E-4</v>
      </c>
      <c r="D124">
        <v>-1.8860949633845441E-3</v>
      </c>
      <c r="E124">
        <v>9.7274977974104448E-3</v>
      </c>
      <c r="F124">
        <v>2.86438686958892E-2</v>
      </c>
      <c r="G124">
        <v>-5.4180833750960833E-4</v>
      </c>
      <c r="Q124" s="1" t="s">
        <v>129</v>
      </c>
      <c r="R124">
        <f t="shared" si="21"/>
        <v>-1.684152190343622E-2</v>
      </c>
      <c r="S124">
        <f t="shared" si="22"/>
        <v>-3.8887734245314385E-3</v>
      </c>
      <c r="T124">
        <f t="shared" si="23"/>
        <v>-4.8150291836574228E-3</v>
      </c>
      <c r="U124">
        <f t="shared" si="24"/>
        <v>1.5365103111489621E-3</v>
      </c>
      <c r="V124">
        <f t="shared" si="25"/>
        <v>1.9039590322590609E-2</v>
      </c>
      <c r="W124">
        <f t="shared" si="26"/>
        <v>-7.603436069216922E-3</v>
      </c>
    </row>
    <row r="125" spans="1:23" x14ac:dyDescent="0.55000000000000004">
      <c r="A125" s="1" t="s">
        <v>130</v>
      </c>
      <c r="B125">
        <v>3.563440057186007E-3</v>
      </c>
      <c r="C125">
        <v>-3.7022145561860231E-3</v>
      </c>
      <c r="D125">
        <v>-2.844530226067898E-3</v>
      </c>
      <c r="E125">
        <v>2.9411921616185669E-2</v>
      </c>
      <c r="F125">
        <v>3.0565947769209512E-2</v>
      </c>
      <c r="G125">
        <v>2.664218259947226E-2</v>
      </c>
      <c r="Q125" s="1" t="s">
        <v>130</v>
      </c>
      <c r="R125">
        <f t="shared" si="21"/>
        <v>-5.7932681564635061E-3</v>
      </c>
      <c r="S125">
        <f t="shared" si="22"/>
        <v>-8.5039731891514321E-3</v>
      </c>
      <c r="T125">
        <f t="shared" si="23"/>
        <v>-5.7734644463407767E-3</v>
      </c>
      <c r="U125">
        <f t="shared" si="24"/>
        <v>2.1220934129924186E-2</v>
      </c>
      <c r="V125">
        <f t="shared" si="25"/>
        <v>2.0961669395910921E-2</v>
      </c>
      <c r="W125">
        <f t="shared" si="26"/>
        <v>1.9580554867764947E-2</v>
      </c>
    </row>
    <row r="126" spans="1:23" x14ac:dyDescent="0.55000000000000004">
      <c r="A126" s="1" t="s">
        <v>131</v>
      </c>
      <c r="B126">
        <v>2.1057003170010361E-2</v>
      </c>
      <c r="C126">
        <v>-1.794878701437685E-3</v>
      </c>
      <c r="D126">
        <v>3.1544924445192629E-4</v>
      </c>
      <c r="E126">
        <v>-7.7450040208655313E-3</v>
      </c>
      <c r="F126">
        <v>6.9808031356335398E-3</v>
      </c>
      <c r="G126">
        <v>-1.6707829237699649E-2</v>
      </c>
      <c r="Q126" s="1" t="s">
        <v>131</v>
      </c>
      <c r="R126">
        <f t="shared" si="21"/>
        <v>1.1700294956360848E-2</v>
      </c>
      <c r="S126">
        <f t="shared" si="22"/>
        <v>-6.5966373344030927E-3</v>
      </c>
      <c r="T126">
        <f t="shared" si="23"/>
        <v>-2.6134849758209524E-3</v>
      </c>
      <c r="U126">
        <f t="shared" si="24"/>
        <v>-1.5935991507127014E-2</v>
      </c>
      <c r="V126">
        <f t="shared" si="25"/>
        <v>-2.6234752376650509E-3</v>
      </c>
      <c r="W126">
        <f t="shared" si="26"/>
        <v>-2.3769456969406962E-2</v>
      </c>
    </row>
    <row r="127" spans="1:23" x14ac:dyDescent="0.55000000000000004">
      <c r="A127" s="1" t="s">
        <v>132</v>
      </c>
      <c r="B127">
        <v>3.2349372831692369E-2</v>
      </c>
      <c r="C127">
        <v>8.8937647083207061E-3</v>
      </c>
      <c r="D127">
        <v>-1.8487532658268638E-2</v>
      </c>
      <c r="E127">
        <v>2.9466798774579139E-2</v>
      </c>
      <c r="F127">
        <v>6.175860584721593E-2</v>
      </c>
      <c r="G127">
        <v>-2.7706528795708559E-2</v>
      </c>
      <c r="Q127" s="1" t="s">
        <v>132</v>
      </c>
      <c r="R127">
        <f t="shared" si="21"/>
        <v>2.2992664618042856E-2</v>
      </c>
      <c r="S127">
        <f t="shared" si="22"/>
        <v>4.092006075355298E-3</v>
      </c>
      <c r="T127">
        <f t="shared" si="23"/>
        <v>-2.1416466878541516E-2</v>
      </c>
      <c r="U127">
        <f t="shared" si="24"/>
        <v>2.1275811288317657E-2</v>
      </c>
      <c r="V127">
        <f t="shared" si="25"/>
        <v>5.2154327473917336E-2</v>
      </c>
      <c r="W127">
        <f t="shared" si="26"/>
        <v>-3.4768156527415869E-2</v>
      </c>
    </row>
    <row r="128" spans="1:23" x14ac:dyDescent="0.55000000000000004">
      <c r="A128" s="1" t="s">
        <v>133</v>
      </c>
      <c r="B128">
        <v>-2.0759902030566438E-2</v>
      </c>
      <c r="C128">
        <v>-1.28295556207868E-2</v>
      </c>
      <c r="D128">
        <v>-1.0938499589907219E-2</v>
      </c>
      <c r="E128">
        <v>-3.8436864432531248E-2</v>
      </c>
      <c r="F128">
        <v>-3.6360421533875309E-2</v>
      </c>
      <c r="G128">
        <v>-7.6777847702957813E-2</v>
      </c>
      <c r="Q128" s="1" t="s">
        <v>133</v>
      </c>
      <c r="R128">
        <f t="shared" si="21"/>
        <v>-3.0116610244215952E-2</v>
      </c>
      <c r="S128">
        <f t="shared" si="22"/>
        <v>-1.7631314253752209E-2</v>
      </c>
      <c r="T128">
        <f t="shared" si="23"/>
        <v>-1.3867433810180099E-2</v>
      </c>
      <c r="U128">
        <f t="shared" si="24"/>
        <v>-4.6627851918792734E-2</v>
      </c>
      <c r="V128">
        <f t="shared" si="25"/>
        <v>-4.5964699907173903E-2</v>
      </c>
      <c r="W128">
        <f t="shared" si="26"/>
        <v>-8.3839475434665134E-2</v>
      </c>
    </row>
    <row r="129" spans="1:23" x14ac:dyDescent="0.55000000000000004">
      <c r="A129" s="1" t="s">
        <v>134</v>
      </c>
      <c r="B129">
        <v>6.3200073242186683E-3</v>
      </c>
      <c r="C129">
        <v>-2.0818283117299829E-3</v>
      </c>
      <c r="D129">
        <v>1.1628981267302271E-2</v>
      </c>
      <c r="E129">
        <v>9.8436279334286336E-3</v>
      </c>
      <c r="F129">
        <v>-3.1290155749733713E-2</v>
      </c>
      <c r="G129">
        <v>2.8902465596224891E-2</v>
      </c>
      <c r="Q129" s="1" t="s">
        <v>134</v>
      </c>
      <c r="R129">
        <f t="shared" si="21"/>
        <v>-3.0367008894308448E-3</v>
      </c>
      <c r="S129">
        <f t="shared" si="22"/>
        <v>-6.8835869446953911E-3</v>
      </c>
      <c r="T129">
        <f t="shared" si="23"/>
        <v>8.7000470470293915E-3</v>
      </c>
      <c r="U129">
        <f t="shared" si="24"/>
        <v>1.6526404471671509E-3</v>
      </c>
      <c r="V129">
        <f t="shared" si="25"/>
        <v>-4.08944341230323E-2</v>
      </c>
      <c r="W129">
        <f t="shared" si="26"/>
        <v>2.1840837864517577E-2</v>
      </c>
    </row>
    <row r="130" spans="1:23" x14ac:dyDescent="0.55000000000000004">
      <c r="A130" s="1" t="s">
        <v>135</v>
      </c>
      <c r="B130">
        <v>-9.5397453605439164E-3</v>
      </c>
      <c r="C130">
        <v>4.6756725282404146E-3</v>
      </c>
      <c r="D130">
        <v>-1.2903814439971019E-2</v>
      </c>
      <c r="E130">
        <v>1.2145102239147221E-2</v>
      </c>
      <c r="F130">
        <v>9.1937785184690313E-3</v>
      </c>
      <c r="G130">
        <v>1.801893602656213E-2</v>
      </c>
      <c r="Q130" s="1" t="s">
        <v>135</v>
      </c>
      <c r="R130">
        <f t="shared" si="21"/>
        <v>-1.8896453574193429E-2</v>
      </c>
      <c r="S130">
        <f t="shared" si="22"/>
        <v>-1.2608610472499351E-4</v>
      </c>
      <c r="T130">
        <f t="shared" si="23"/>
        <v>-1.5832748660243898E-2</v>
      </c>
      <c r="U130">
        <f t="shared" si="24"/>
        <v>3.954114752885738E-3</v>
      </c>
      <c r="V130">
        <f t="shared" si="25"/>
        <v>-4.104998548295595E-4</v>
      </c>
      <c r="W130">
        <f t="shared" si="26"/>
        <v>1.0957308294854817E-2</v>
      </c>
    </row>
    <row r="131" spans="1:23" x14ac:dyDescent="0.55000000000000004">
      <c r="A131" s="1" t="s">
        <v>136</v>
      </c>
      <c r="B131">
        <v>-1.195920946757734E-2</v>
      </c>
      <c r="C131">
        <v>3.4268505228696178E-4</v>
      </c>
      <c r="D131">
        <v>9.6771922511609265E-3</v>
      </c>
      <c r="E131">
        <v>6.16356620828582E-2</v>
      </c>
      <c r="F131">
        <v>2.4309084164542579E-2</v>
      </c>
      <c r="G131">
        <v>3.6798366616888963E-2</v>
      </c>
      <c r="Q131" s="1" t="s">
        <v>136</v>
      </c>
      <c r="R131">
        <f t="shared" ref="R131:R194" si="27">B131-J$6</f>
        <v>-2.1315917681226853E-2</v>
      </c>
      <c r="S131">
        <f t="shared" ref="S131:S194" si="28">C131-K$6</f>
        <v>-4.4590735806784463E-3</v>
      </c>
      <c r="T131">
        <f t="shared" ref="T131:T194" si="29">D131-L$6</f>
        <v>6.7482580308880474E-3</v>
      </c>
      <c r="U131">
        <f t="shared" ref="U131:U194" si="30">E131-M$6</f>
        <v>5.3444674596596714E-2</v>
      </c>
      <c r="V131">
        <f t="shared" ref="V131:V194" si="31">F131-N$6</f>
        <v>1.4704805791243988E-2</v>
      </c>
      <c r="W131">
        <f t="shared" ref="W131:W194" si="32">G131-O$6</f>
        <v>2.9736738885181649E-2</v>
      </c>
    </row>
    <row r="132" spans="1:23" x14ac:dyDescent="0.55000000000000004">
      <c r="A132" s="1" t="s">
        <v>137</v>
      </c>
      <c r="B132">
        <v>-3.6149447631209308E-2</v>
      </c>
      <c r="C132">
        <v>7.2488259899783358E-4</v>
      </c>
      <c r="D132">
        <v>1.8812142964450549E-3</v>
      </c>
      <c r="E132">
        <v>6.1436564915546832E-3</v>
      </c>
      <c r="F132">
        <v>1.2548656710915651E-3</v>
      </c>
      <c r="G132">
        <v>3.2450202866661337E-2</v>
      </c>
      <c r="Q132" s="1" t="s">
        <v>137</v>
      </c>
      <c r="R132">
        <f t="shared" si="27"/>
        <v>-4.5506155844858821E-2</v>
      </c>
      <c r="S132">
        <f t="shared" si="28"/>
        <v>-4.0768760339675745E-3</v>
      </c>
      <c r="T132">
        <f t="shared" si="29"/>
        <v>-1.0477199238278238E-3</v>
      </c>
      <c r="U132">
        <f t="shared" si="30"/>
        <v>-2.0473309947067996E-3</v>
      </c>
      <c r="V132">
        <f t="shared" si="31"/>
        <v>-8.3494127022070257E-3</v>
      </c>
      <c r="W132">
        <f t="shared" si="32"/>
        <v>2.5388575134954024E-2</v>
      </c>
    </row>
    <row r="133" spans="1:23" x14ac:dyDescent="0.55000000000000004">
      <c r="A133" s="1" t="s">
        <v>138</v>
      </c>
      <c r="B133">
        <v>-2.2418909632539671E-2</v>
      </c>
      <c r="C133">
        <v>1.679748747571708E-2</v>
      </c>
      <c r="D133">
        <v>-5.1606255823035676E-3</v>
      </c>
      <c r="E133">
        <v>1.2822755190102789E-2</v>
      </c>
      <c r="F133">
        <v>4.1703538959326332E-2</v>
      </c>
      <c r="G133">
        <v>1.5342684799595441E-2</v>
      </c>
      <c r="Q133" s="1" t="s">
        <v>138</v>
      </c>
      <c r="R133">
        <f t="shared" si="27"/>
        <v>-3.177561784618918E-2</v>
      </c>
      <c r="S133">
        <f t="shared" si="28"/>
        <v>1.1995728842751671E-2</v>
      </c>
      <c r="T133">
        <f t="shared" si="29"/>
        <v>-8.0895598025764459E-3</v>
      </c>
      <c r="U133">
        <f t="shared" si="30"/>
        <v>4.6317677038413066E-3</v>
      </c>
      <c r="V133">
        <f t="shared" si="31"/>
        <v>3.2099260586027745E-2</v>
      </c>
      <c r="W133">
        <f t="shared" si="32"/>
        <v>8.2810570678881271E-3</v>
      </c>
    </row>
    <row r="134" spans="1:23" x14ac:dyDescent="0.55000000000000004">
      <c r="A134" s="1" t="s">
        <v>139</v>
      </c>
      <c r="B134">
        <v>-2.1381117106768269E-2</v>
      </c>
      <c r="C134">
        <v>7.2975733282873989E-3</v>
      </c>
      <c r="D134">
        <v>1.002643373955125E-2</v>
      </c>
      <c r="E134">
        <v>4.6883886426732913E-2</v>
      </c>
      <c r="F134">
        <v>3.1919571420667259E-2</v>
      </c>
      <c r="G134">
        <v>2.5750622264735009E-2</v>
      </c>
      <c r="Q134" s="1" t="s">
        <v>139</v>
      </c>
      <c r="R134">
        <f t="shared" si="27"/>
        <v>-3.0737825320417782E-2</v>
      </c>
      <c r="S134">
        <f t="shared" si="28"/>
        <v>2.4958146953219908E-3</v>
      </c>
      <c r="T134">
        <f t="shared" si="29"/>
        <v>7.0974995192783705E-3</v>
      </c>
      <c r="U134">
        <f t="shared" si="30"/>
        <v>3.8692898940471426E-2</v>
      </c>
      <c r="V134">
        <f t="shared" si="31"/>
        <v>2.2315293047368668E-2</v>
      </c>
      <c r="W134">
        <f t="shared" si="32"/>
        <v>1.8688994533027695E-2</v>
      </c>
    </row>
    <row r="135" spans="1:23" x14ac:dyDescent="0.55000000000000004">
      <c r="A135" s="1" t="s">
        <v>140</v>
      </c>
      <c r="B135">
        <v>-6.6073472459270421E-3</v>
      </c>
      <c r="C135">
        <v>5.2101035309908283E-3</v>
      </c>
      <c r="D135">
        <v>-1.2092101230148261E-2</v>
      </c>
      <c r="E135">
        <v>-2.5835353672491679E-2</v>
      </c>
      <c r="F135">
        <v>1.4128549129215351E-3</v>
      </c>
      <c r="G135">
        <v>-4.0095275734897913E-2</v>
      </c>
      <c r="Q135" s="1" t="s">
        <v>140</v>
      </c>
      <c r="R135">
        <f t="shared" si="27"/>
        <v>-1.5964055459576555E-2</v>
      </c>
      <c r="S135">
        <f t="shared" si="28"/>
        <v>4.0834489802542024E-4</v>
      </c>
      <c r="T135">
        <f t="shared" si="29"/>
        <v>-1.502103545042114E-2</v>
      </c>
      <c r="U135">
        <f t="shared" si="30"/>
        <v>-3.4026341158753165E-2</v>
      </c>
      <c r="V135">
        <f t="shared" si="31"/>
        <v>-8.1914234603770557E-3</v>
      </c>
      <c r="W135">
        <f t="shared" si="32"/>
        <v>-4.7156903466605227E-2</v>
      </c>
    </row>
    <row r="136" spans="1:23" x14ac:dyDescent="0.55000000000000004">
      <c r="A136" s="1" t="s">
        <v>141</v>
      </c>
      <c r="B136">
        <v>2.1195453568375822E-2</v>
      </c>
      <c r="C136">
        <v>-1.9969068011860939E-2</v>
      </c>
      <c r="D136">
        <v>-3.039567293697143E-3</v>
      </c>
      <c r="E136">
        <v>-0.10751647198202639</v>
      </c>
      <c r="F136">
        <v>-6.4890846040483008E-2</v>
      </c>
      <c r="G136">
        <v>-1.5647933048325902E-2</v>
      </c>
      <c r="Q136" s="1" t="s">
        <v>141</v>
      </c>
      <c r="R136">
        <f t="shared" si="27"/>
        <v>1.1838745354726309E-2</v>
      </c>
      <c r="S136">
        <f t="shared" si="28"/>
        <v>-2.4770826644826348E-2</v>
      </c>
      <c r="T136">
        <f t="shared" si="29"/>
        <v>-5.9685015139700221E-3</v>
      </c>
      <c r="U136">
        <f t="shared" si="30"/>
        <v>-0.11570745946828788</v>
      </c>
      <c r="V136">
        <f t="shared" si="31"/>
        <v>-7.4495124413781602E-2</v>
      </c>
      <c r="W136">
        <f t="shared" si="32"/>
        <v>-2.2709560780033215E-2</v>
      </c>
    </row>
    <row r="137" spans="1:23" x14ac:dyDescent="0.55000000000000004">
      <c r="A137" s="1" t="s">
        <v>142</v>
      </c>
      <c r="B137">
        <v>3.3868813241899609E-3</v>
      </c>
      <c r="C137">
        <v>-4.4113501628452179E-3</v>
      </c>
      <c r="D137">
        <v>1.31694630482182E-2</v>
      </c>
      <c r="E137">
        <v>1.7263248958824251E-2</v>
      </c>
      <c r="F137">
        <v>1.8549393255196112E-2</v>
      </c>
      <c r="G137">
        <v>4.6731707348328433E-2</v>
      </c>
      <c r="Q137" s="1" t="s">
        <v>142</v>
      </c>
      <c r="R137">
        <f t="shared" si="27"/>
        <v>-5.9698268894595521E-3</v>
      </c>
      <c r="S137">
        <f t="shared" si="28"/>
        <v>-9.2131087958106268E-3</v>
      </c>
      <c r="T137">
        <f t="shared" si="29"/>
        <v>1.024052882794532E-2</v>
      </c>
      <c r="U137">
        <f t="shared" si="30"/>
        <v>9.0722614725627683E-3</v>
      </c>
      <c r="V137">
        <f t="shared" si="31"/>
        <v>8.9451148818975208E-3</v>
      </c>
      <c r="W137">
        <f t="shared" si="32"/>
        <v>3.9670079616621119E-2</v>
      </c>
    </row>
    <row r="138" spans="1:23" x14ac:dyDescent="0.55000000000000004">
      <c r="A138" s="1" t="s">
        <v>143</v>
      </c>
      <c r="B138">
        <v>4.9420105930649161E-2</v>
      </c>
      <c r="C138">
        <v>-2.5107698097786572E-2</v>
      </c>
      <c r="D138">
        <v>2.5977949459081499E-2</v>
      </c>
      <c r="E138">
        <v>-0.122657636957947</v>
      </c>
      <c r="F138">
        <v>-9.3343043501168066E-2</v>
      </c>
      <c r="G138">
        <v>-9.0388065892188396E-2</v>
      </c>
      <c r="Q138" s="1" t="s">
        <v>143</v>
      </c>
      <c r="R138">
        <f t="shared" si="27"/>
        <v>4.0063397716999648E-2</v>
      </c>
      <c r="S138">
        <f t="shared" si="28"/>
        <v>-2.9909456730751981E-2</v>
      </c>
      <c r="T138">
        <f t="shared" si="29"/>
        <v>2.3049015238808621E-2</v>
      </c>
      <c r="U138">
        <f t="shared" si="30"/>
        <v>-0.13084862444420847</v>
      </c>
      <c r="V138">
        <f t="shared" si="31"/>
        <v>-0.10294732187446666</v>
      </c>
      <c r="W138">
        <f t="shared" si="32"/>
        <v>-9.7449693623895717E-2</v>
      </c>
    </row>
    <row r="139" spans="1:23" x14ac:dyDescent="0.55000000000000004">
      <c r="A139" s="1" t="s">
        <v>144</v>
      </c>
      <c r="B139">
        <v>2.88659793814432E-2</v>
      </c>
      <c r="C139">
        <v>5.9199048845843587E-2</v>
      </c>
      <c r="D139">
        <v>1.072053352360269E-2</v>
      </c>
      <c r="E139">
        <v>0.1169444595458458</v>
      </c>
      <c r="F139">
        <v>8.6372783793670305E-2</v>
      </c>
      <c r="G139">
        <v>0.13191190856937671</v>
      </c>
      <c r="Q139" s="1" t="s">
        <v>144</v>
      </c>
      <c r="R139">
        <f t="shared" si="27"/>
        <v>1.9509271167793687E-2</v>
      </c>
      <c r="S139">
        <f t="shared" si="28"/>
        <v>5.4397290212878181E-2</v>
      </c>
      <c r="T139">
        <f t="shared" si="29"/>
        <v>7.7915993033298107E-3</v>
      </c>
      <c r="U139">
        <f t="shared" si="30"/>
        <v>0.10875347205958431</v>
      </c>
      <c r="V139">
        <f t="shared" si="31"/>
        <v>7.676850542037171E-2</v>
      </c>
      <c r="W139">
        <f t="shared" si="32"/>
        <v>0.12485028083766939</v>
      </c>
    </row>
    <row r="140" spans="1:23" x14ac:dyDescent="0.55000000000000004">
      <c r="A140" s="1" t="s">
        <v>145</v>
      </c>
      <c r="B140">
        <v>-6.0922014928294077E-3</v>
      </c>
      <c r="C140">
        <v>7.5198412312109664E-3</v>
      </c>
      <c r="D140">
        <v>-7.3420341929558708E-3</v>
      </c>
      <c r="E140">
        <v>5.1791211378249491E-2</v>
      </c>
      <c r="F140">
        <v>3.2415752439149959E-2</v>
      </c>
      <c r="G140">
        <v>6.9533582313610074E-3</v>
      </c>
      <c r="Q140" s="1" t="s">
        <v>145</v>
      </c>
      <c r="R140">
        <f t="shared" si="27"/>
        <v>-1.5448909706478921E-2</v>
      </c>
      <c r="S140">
        <f t="shared" si="28"/>
        <v>2.7180825982455583E-3</v>
      </c>
      <c r="T140">
        <f t="shared" si="29"/>
        <v>-1.027096841322875E-2</v>
      </c>
      <c r="U140">
        <f t="shared" si="30"/>
        <v>4.3600223891988005E-2</v>
      </c>
      <c r="V140">
        <f t="shared" si="31"/>
        <v>2.2811474065851368E-2</v>
      </c>
      <c r="W140">
        <f t="shared" si="32"/>
        <v>-1.082695003463063E-4</v>
      </c>
    </row>
    <row r="141" spans="1:23" x14ac:dyDescent="0.55000000000000004">
      <c r="A141" s="1" t="s">
        <v>146</v>
      </c>
      <c r="B141">
        <v>-1.5968995577486211E-2</v>
      </c>
      <c r="C141">
        <v>1.3026814493791729E-2</v>
      </c>
      <c r="D141">
        <v>2.674293973748787E-2</v>
      </c>
      <c r="E141">
        <v>-2.353623274745054E-2</v>
      </c>
      <c r="F141">
        <v>1.363570001569547E-2</v>
      </c>
      <c r="G141">
        <v>3.4766189821946458E-2</v>
      </c>
      <c r="Q141" s="1" t="s">
        <v>146</v>
      </c>
      <c r="R141">
        <f t="shared" si="27"/>
        <v>-2.5325703791135724E-2</v>
      </c>
      <c r="S141">
        <f t="shared" si="28"/>
        <v>8.2250558608263219E-3</v>
      </c>
      <c r="T141">
        <f t="shared" si="29"/>
        <v>2.3814005517214992E-2</v>
      </c>
      <c r="U141">
        <f t="shared" si="30"/>
        <v>-3.1727220233712022E-2</v>
      </c>
      <c r="V141">
        <f t="shared" si="31"/>
        <v>4.0314216423968791E-3</v>
      </c>
      <c r="W141">
        <f t="shared" si="32"/>
        <v>2.7704562090239145E-2</v>
      </c>
    </row>
    <row r="142" spans="1:23" x14ac:dyDescent="0.55000000000000004">
      <c r="A142" s="1" t="s">
        <v>147</v>
      </c>
      <c r="B142">
        <v>-6.6388425031241871E-3</v>
      </c>
      <c r="C142">
        <v>9.9343955371617998E-3</v>
      </c>
      <c r="D142">
        <v>-5.3172572866428958E-3</v>
      </c>
      <c r="E142">
        <v>3.6723355883077742E-2</v>
      </c>
      <c r="F142">
        <v>4.5437228020664078E-2</v>
      </c>
      <c r="G142">
        <v>5.5276013179605954E-3</v>
      </c>
      <c r="Q142" s="1" t="s">
        <v>147</v>
      </c>
      <c r="R142">
        <f t="shared" si="27"/>
        <v>-1.59955507167737E-2</v>
      </c>
      <c r="S142">
        <f t="shared" si="28"/>
        <v>5.1326369041963917E-3</v>
      </c>
      <c r="T142">
        <f t="shared" si="29"/>
        <v>-8.2461915069157749E-3</v>
      </c>
      <c r="U142">
        <f t="shared" si="30"/>
        <v>2.8532368396816259E-2</v>
      </c>
      <c r="V142">
        <f t="shared" si="31"/>
        <v>3.5832949647365483E-2</v>
      </c>
      <c r="W142">
        <f t="shared" si="32"/>
        <v>-1.5340264137467183E-3</v>
      </c>
    </row>
    <row r="143" spans="1:23" x14ac:dyDescent="0.55000000000000004">
      <c r="A143" s="1" t="s">
        <v>148</v>
      </c>
      <c r="B143">
        <v>1.7574298155486719E-2</v>
      </c>
      <c r="C143">
        <v>-1.9165380850573399E-2</v>
      </c>
      <c r="D143">
        <v>3.0529200981018301E-2</v>
      </c>
      <c r="E143">
        <v>-7.8526822752878256E-2</v>
      </c>
      <c r="F143">
        <v>-6.3771056708633145E-2</v>
      </c>
      <c r="G143">
        <v>1.383212669174849E-3</v>
      </c>
      <c r="Q143" s="1" t="s">
        <v>148</v>
      </c>
      <c r="R143">
        <f t="shared" si="27"/>
        <v>8.2175899418372063E-3</v>
      </c>
      <c r="S143">
        <f t="shared" si="28"/>
        <v>-2.3967139483538808E-2</v>
      </c>
      <c r="T143">
        <f t="shared" si="29"/>
        <v>2.7600266760745423E-2</v>
      </c>
      <c r="U143">
        <f t="shared" si="30"/>
        <v>-8.6717810239139742E-2</v>
      </c>
      <c r="V143">
        <f t="shared" si="31"/>
        <v>-7.3375335081931739E-2</v>
      </c>
      <c r="W143">
        <f t="shared" si="32"/>
        <v>-5.6784150625324645E-3</v>
      </c>
    </row>
    <row r="144" spans="1:23" x14ac:dyDescent="0.55000000000000004">
      <c r="A144" s="1" t="s">
        <v>149</v>
      </c>
      <c r="B144">
        <v>8.0029149198489913E-2</v>
      </c>
      <c r="C144">
        <v>3.1196442637282159E-2</v>
      </c>
      <c r="D144">
        <v>1.221815877616805E-2</v>
      </c>
      <c r="E144">
        <v>6.6090735600792039E-2</v>
      </c>
      <c r="F144">
        <v>6.440974522401266E-2</v>
      </c>
      <c r="G144">
        <v>5.8691736520377624E-3</v>
      </c>
      <c r="Q144" s="1" t="s">
        <v>149</v>
      </c>
      <c r="R144">
        <f t="shared" si="27"/>
        <v>7.0672440984840407E-2</v>
      </c>
      <c r="S144">
        <f t="shared" si="28"/>
        <v>2.639468400431675E-2</v>
      </c>
      <c r="T144">
        <f t="shared" si="29"/>
        <v>9.2892245558951706E-3</v>
      </c>
      <c r="U144">
        <f t="shared" si="30"/>
        <v>5.7899748114530553E-2</v>
      </c>
      <c r="V144">
        <f t="shared" si="31"/>
        <v>5.4805466850714066E-2</v>
      </c>
      <c r="W144">
        <f t="shared" si="32"/>
        <v>-1.1924540796695512E-3</v>
      </c>
    </row>
    <row r="145" spans="1:23" x14ac:dyDescent="0.55000000000000004">
      <c r="A145" s="1" t="s">
        <v>150</v>
      </c>
      <c r="B145">
        <v>7.5148392299828615E-5</v>
      </c>
      <c r="C145">
        <v>1.6867626327141669E-3</v>
      </c>
      <c r="D145">
        <v>5.9367167337320836E-4</v>
      </c>
      <c r="E145">
        <v>1.036609526059018E-2</v>
      </c>
      <c r="F145">
        <v>2.0056128749051268E-2</v>
      </c>
      <c r="G145">
        <v>2.6829376567403699E-2</v>
      </c>
      <c r="Q145" s="1" t="s">
        <v>150</v>
      </c>
      <c r="R145">
        <f t="shared" si="27"/>
        <v>-9.2815598213496844E-3</v>
      </c>
      <c r="S145">
        <f t="shared" si="28"/>
        <v>-3.114996000251241E-3</v>
      </c>
      <c r="T145">
        <f t="shared" si="29"/>
        <v>-2.3352625468996704E-3</v>
      </c>
      <c r="U145">
        <f t="shared" si="30"/>
        <v>2.1751077743286974E-3</v>
      </c>
      <c r="V145">
        <f t="shared" si="31"/>
        <v>1.0451850375752678E-2</v>
      </c>
      <c r="W145">
        <f t="shared" si="32"/>
        <v>1.9767748835696385E-2</v>
      </c>
    </row>
    <row r="146" spans="1:23" x14ac:dyDescent="0.55000000000000004">
      <c r="A146" s="1" t="s">
        <v>151</v>
      </c>
      <c r="B146">
        <v>7.9123134561298603E-2</v>
      </c>
      <c r="C146">
        <v>7.104887904855639E-3</v>
      </c>
      <c r="D146">
        <v>3.9495167888233602E-2</v>
      </c>
      <c r="E146">
        <v>-4.931026465441446E-2</v>
      </c>
      <c r="F146">
        <v>-1.6743346718289361E-2</v>
      </c>
      <c r="G146">
        <v>3.7461707762995948E-2</v>
      </c>
      <c r="Q146" s="1" t="s">
        <v>151</v>
      </c>
      <c r="R146">
        <f t="shared" si="27"/>
        <v>6.9766426347649096E-2</v>
      </c>
      <c r="S146">
        <f t="shared" si="28"/>
        <v>2.3031292718902309E-3</v>
      </c>
      <c r="T146">
        <f t="shared" si="29"/>
        <v>3.6566233667960725E-2</v>
      </c>
      <c r="U146">
        <f t="shared" si="30"/>
        <v>-5.7501252140675946E-2</v>
      </c>
      <c r="V146">
        <f t="shared" si="31"/>
        <v>-2.6347625091587952E-2</v>
      </c>
      <c r="W146">
        <f t="shared" si="32"/>
        <v>3.0400080031288634E-2</v>
      </c>
    </row>
    <row r="147" spans="1:23" x14ac:dyDescent="0.55000000000000004">
      <c r="A147" s="1" t="s">
        <v>152</v>
      </c>
      <c r="B147">
        <v>-3.39478600543478E-2</v>
      </c>
      <c r="C147">
        <v>4.3547030663535491E-3</v>
      </c>
      <c r="D147">
        <v>-1.1762628469406461E-2</v>
      </c>
      <c r="E147">
        <v>1.6796904625321352E-2</v>
      </c>
      <c r="F147">
        <v>1.4771947738768439E-2</v>
      </c>
      <c r="G147">
        <v>1.116884501450688E-2</v>
      </c>
      <c r="Q147" s="1" t="s">
        <v>152</v>
      </c>
      <c r="R147">
        <f t="shared" si="27"/>
        <v>-4.3304568267997313E-2</v>
      </c>
      <c r="S147">
        <f t="shared" si="28"/>
        <v>-4.4705556661185902E-4</v>
      </c>
      <c r="T147">
        <f t="shared" si="29"/>
        <v>-1.469156268967934E-2</v>
      </c>
      <c r="U147">
        <f t="shared" si="30"/>
        <v>8.6059171390598689E-3</v>
      </c>
      <c r="V147">
        <f t="shared" si="31"/>
        <v>5.1676693654698486E-3</v>
      </c>
      <c r="W147">
        <f t="shared" si="32"/>
        <v>4.1072172827995666E-3</v>
      </c>
    </row>
    <row r="148" spans="1:23" x14ac:dyDescent="0.55000000000000004">
      <c r="A148" s="1" t="s">
        <v>153</v>
      </c>
      <c r="B148">
        <v>2.5635469747007589E-2</v>
      </c>
      <c r="C148">
        <v>1.267471585872926E-4</v>
      </c>
      <c r="D148">
        <v>2.0253495464059861E-3</v>
      </c>
      <c r="E148">
        <v>3.07677041295451E-2</v>
      </c>
      <c r="F148">
        <v>2.682456784516285E-2</v>
      </c>
      <c r="G148">
        <v>1.9362956138567311E-2</v>
      </c>
      <c r="Q148" s="1" t="s">
        <v>153</v>
      </c>
      <c r="R148">
        <f t="shared" si="27"/>
        <v>1.6278761533358076E-2</v>
      </c>
      <c r="S148">
        <f t="shared" si="28"/>
        <v>-4.6750114743781155E-3</v>
      </c>
      <c r="T148">
        <f t="shared" si="29"/>
        <v>-9.0358467386689265E-4</v>
      </c>
      <c r="U148">
        <f t="shared" si="30"/>
        <v>2.2576716643283617E-2</v>
      </c>
      <c r="V148">
        <f t="shared" si="31"/>
        <v>1.7220289471864259E-2</v>
      </c>
      <c r="W148">
        <f t="shared" si="32"/>
        <v>1.2301328406859997E-2</v>
      </c>
    </row>
    <row r="149" spans="1:23" x14ac:dyDescent="0.55000000000000004">
      <c r="A149" s="1" t="s">
        <v>154</v>
      </c>
      <c r="B149">
        <v>-3.208588289288572E-2</v>
      </c>
      <c r="C149">
        <v>5.535255509669712E-3</v>
      </c>
      <c r="D149">
        <v>-6.8447838328419266E-3</v>
      </c>
      <c r="E149">
        <v>4.0656367308633978E-2</v>
      </c>
      <c r="F149">
        <v>3.6198007689619123E-2</v>
      </c>
      <c r="G149">
        <v>-1.304343677053554E-2</v>
      </c>
      <c r="Q149" s="1" t="s">
        <v>154</v>
      </c>
      <c r="R149">
        <f t="shared" si="27"/>
        <v>-4.1442591106535233E-2</v>
      </c>
      <c r="S149">
        <f t="shared" si="28"/>
        <v>7.3349687670430392E-4</v>
      </c>
      <c r="T149">
        <f t="shared" si="29"/>
        <v>-9.7737180531148049E-3</v>
      </c>
      <c r="U149">
        <f t="shared" si="30"/>
        <v>3.2465379822372492E-2</v>
      </c>
      <c r="V149">
        <f t="shared" si="31"/>
        <v>2.6593729316320532E-2</v>
      </c>
      <c r="W149">
        <f t="shared" si="32"/>
        <v>-2.0105064502242854E-2</v>
      </c>
    </row>
    <row r="150" spans="1:23" x14ac:dyDescent="0.55000000000000004">
      <c r="A150" s="1" t="s">
        <v>155</v>
      </c>
      <c r="B150">
        <v>3.655877893383952E-2</v>
      </c>
      <c r="C150">
        <v>1.5725714517516028E-2</v>
      </c>
      <c r="D150">
        <v>-1.0622829568703749E-2</v>
      </c>
      <c r="E150">
        <v>2.4108068744657318E-2</v>
      </c>
      <c r="F150">
        <v>2.4021229732443361E-2</v>
      </c>
      <c r="G150">
        <v>-3.0084810741827228E-3</v>
      </c>
      <c r="Q150" s="1" t="s">
        <v>155</v>
      </c>
      <c r="R150">
        <f t="shared" si="27"/>
        <v>2.7202070720190007E-2</v>
      </c>
      <c r="S150">
        <f t="shared" si="28"/>
        <v>1.0923955884550619E-2</v>
      </c>
      <c r="T150">
        <f t="shared" si="29"/>
        <v>-1.3551763788976628E-2</v>
      </c>
      <c r="U150">
        <f t="shared" si="30"/>
        <v>1.5917081258395836E-2</v>
      </c>
      <c r="V150">
        <f t="shared" si="31"/>
        <v>1.441695135914477E-2</v>
      </c>
      <c r="W150">
        <f t="shared" si="32"/>
        <v>-1.0070108805890036E-2</v>
      </c>
    </row>
    <row r="151" spans="1:23" x14ac:dyDescent="0.55000000000000004">
      <c r="A151" s="1" t="s">
        <v>156</v>
      </c>
      <c r="B151">
        <v>4.4996558496903427E-2</v>
      </c>
      <c r="C151">
        <v>2.8273657099024958E-3</v>
      </c>
      <c r="D151">
        <v>3.7610810499079772E-2</v>
      </c>
      <c r="E151">
        <v>-2.7470939347837401E-2</v>
      </c>
      <c r="F151">
        <v>4.5106050688679122E-3</v>
      </c>
      <c r="G151">
        <v>2.314814332035597E-2</v>
      </c>
      <c r="Q151" s="1" t="s">
        <v>156</v>
      </c>
      <c r="R151">
        <f t="shared" si="27"/>
        <v>3.5639850283253914E-2</v>
      </c>
      <c r="S151">
        <f t="shared" si="28"/>
        <v>-1.9743929230629123E-3</v>
      </c>
      <c r="T151">
        <f t="shared" si="29"/>
        <v>3.4681876278806895E-2</v>
      </c>
      <c r="U151">
        <f t="shared" si="30"/>
        <v>-3.5661926834098884E-2</v>
      </c>
      <c r="V151">
        <f t="shared" si="31"/>
        <v>-5.0936733044306785E-3</v>
      </c>
      <c r="W151">
        <f t="shared" si="32"/>
        <v>1.6086515588648657E-2</v>
      </c>
    </row>
    <row r="152" spans="1:23" x14ac:dyDescent="0.55000000000000004">
      <c r="A152" s="1" t="s">
        <v>157</v>
      </c>
      <c r="B152">
        <v>-6.3617286318456978E-3</v>
      </c>
      <c r="C152">
        <v>-1.7023304325504252E-2</v>
      </c>
      <c r="D152">
        <v>2.823585797615857E-2</v>
      </c>
      <c r="E152">
        <v>-8.8456841110934881E-2</v>
      </c>
      <c r="F152">
        <v>-7.9165879544112472E-2</v>
      </c>
      <c r="G152">
        <v>-7.0265070094148507E-2</v>
      </c>
      <c r="Q152" s="1" t="s">
        <v>157</v>
      </c>
      <c r="R152">
        <f t="shared" si="27"/>
        <v>-1.5718436845495211E-2</v>
      </c>
      <c r="S152">
        <f t="shared" si="28"/>
        <v>-2.1825062958469661E-2</v>
      </c>
      <c r="T152">
        <f t="shared" si="29"/>
        <v>2.5306923755885693E-2</v>
      </c>
      <c r="U152">
        <f t="shared" si="30"/>
        <v>-9.6647828597196367E-2</v>
      </c>
      <c r="V152">
        <f t="shared" si="31"/>
        <v>-8.8770157917411066E-2</v>
      </c>
      <c r="W152">
        <f t="shared" si="32"/>
        <v>-7.7326697825855828E-2</v>
      </c>
    </row>
    <row r="153" spans="1:23" x14ac:dyDescent="0.55000000000000004">
      <c r="A153" s="1" t="s">
        <v>158</v>
      </c>
      <c r="B153">
        <v>-2.2240316767432322E-3</v>
      </c>
      <c r="C153">
        <v>-0.1004926154662074</v>
      </c>
      <c r="D153">
        <v>3.738029136372889E-2</v>
      </c>
      <c r="E153">
        <v>-0.21779534223875349</v>
      </c>
      <c r="F153">
        <v>-0.1299871199323375</v>
      </c>
      <c r="G153">
        <v>-0.20016019318335421</v>
      </c>
      <c r="Q153" s="1" t="s">
        <v>158</v>
      </c>
      <c r="R153">
        <f t="shared" si="27"/>
        <v>-1.1580739890392745E-2</v>
      </c>
      <c r="S153">
        <f t="shared" si="28"/>
        <v>-0.1052943740991728</v>
      </c>
      <c r="T153">
        <f t="shared" si="29"/>
        <v>3.4451357143456013E-2</v>
      </c>
      <c r="U153">
        <f t="shared" si="30"/>
        <v>-0.22598632972501498</v>
      </c>
      <c r="V153">
        <f t="shared" si="31"/>
        <v>-0.13959139830563608</v>
      </c>
      <c r="W153">
        <f t="shared" si="32"/>
        <v>-0.20722182091506153</v>
      </c>
    </row>
    <row r="154" spans="1:23" x14ac:dyDescent="0.55000000000000004">
      <c r="A154" s="1" t="s">
        <v>159</v>
      </c>
      <c r="B154">
        <v>7.2610603028774312E-2</v>
      </c>
      <c r="C154">
        <v>4.8226611193470832E-2</v>
      </c>
      <c r="D154">
        <v>2.7610322210396281E-3</v>
      </c>
      <c r="E154">
        <v>0.14287824814789521</v>
      </c>
      <c r="F154">
        <v>0.13361047651084629</v>
      </c>
      <c r="G154">
        <v>9.8124407442065076E-2</v>
      </c>
      <c r="Q154" s="1" t="s">
        <v>159</v>
      </c>
      <c r="R154">
        <f t="shared" si="27"/>
        <v>6.3253894815124806E-2</v>
      </c>
      <c r="S154">
        <f t="shared" si="28"/>
        <v>4.3424852560505427E-2</v>
      </c>
      <c r="T154">
        <f t="shared" si="29"/>
        <v>-1.6790199923325064E-4</v>
      </c>
      <c r="U154">
        <f t="shared" si="30"/>
        <v>0.13468726066163372</v>
      </c>
      <c r="V154">
        <f t="shared" si="31"/>
        <v>0.12400619813754769</v>
      </c>
      <c r="W154">
        <f t="shared" si="32"/>
        <v>9.1062779710357755E-2</v>
      </c>
    </row>
    <row r="155" spans="1:23" x14ac:dyDescent="0.55000000000000004">
      <c r="A155" s="1" t="s">
        <v>160</v>
      </c>
      <c r="B155">
        <v>2.5881615436820882E-2</v>
      </c>
      <c r="C155">
        <v>2.9886643719135849E-2</v>
      </c>
      <c r="D155">
        <v>3.4088610956575231E-3</v>
      </c>
      <c r="E155">
        <v>6.5919829605910252E-2</v>
      </c>
      <c r="F155">
        <v>4.7645289621831122E-2</v>
      </c>
      <c r="G155">
        <v>1.734293930897968E-2</v>
      </c>
      <c r="Q155" s="1" t="s">
        <v>160</v>
      </c>
      <c r="R155">
        <f t="shared" si="27"/>
        <v>1.6524907223171369E-2</v>
      </c>
      <c r="S155">
        <f t="shared" si="28"/>
        <v>2.508488508617044E-2</v>
      </c>
      <c r="T155">
        <f t="shared" si="29"/>
        <v>4.7992687538464442E-4</v>
      </c>
      <c r="U155">
        <f t="shared" si="30"/>
        <v>5.7728842119648766E-2</v>
      </c>
      <c r="V155">
        <f t="shared" si="31"/>
        <v>3.8041011248532527E-2</v>
      </c>
      <c r="W155">
        <f t="shared" si="32"/>
        <v>1.0281311577272367E-2</v>
      </c>
    </row>
    <row r="156" spans="1:23" x14ac:dyDescent="0.55000000000000004">
      <c r="A156" s="1" t="s">
        <v>161</v>
      </c>
      <c r="B156">
        <v>2.7377026301764529E-2</v>
      </c>
      <c r="C156">
        <v>-5.1417307710069906E-3</v>
      </c>
      <c r="D156">
        <v>4.7812245486400512E-4</v>
      </c>
      <c r="E156">
        <v>3.0813191456464661E-2</v>
      </c>
      <c r="F156">
        <v>1.3275388120397301E-2</v>
      </c>
      <c r="G156">
        <v>1.4206452610193491E-2</v>
      </c>
      <c r="Q156" s="1" t="s">
        <v>161</v>
      </c>
      <c r="R156">
        <f t="shared" si="27"/>
        <v>1.8020318088115016E-2</v>
      </c>
      <c r="S156">
        <f t="shared" si="28"/>
        <v>-9.9434894039723987E-3</v>
      </c>
      <c r="T156">
        <f t="shared" si="29"/>
        <v>-2.4508117654088737E-3</v>
      </c>
      <c r="U156">
        <f t="shared" si="30"/>
        <v>2.2622203970203179E-2</v>
      </c>
      <c r="V156">
        <f t="shared" si="31"/>
        <v>3.6711097470987098E-3</v>
      </c>
      <c r="W156">
        <f t="shared" si="32"/>
        <v>7.1448248784861772E-3</v>
      </c>
    </row>
    <row r="157" spans="1:23" x14ac:dyDescent="0.55000000000000004">
      <c r="A157" s="1" t="s">
        <v>162</v>
      </c>
      <c r="B157">
        <v>0.107904630970137</v>
      </c>
      <c r="C157">
        <v>5.0279607999323961E-2</v>
      </c>
      <c r="D157">
        <v>8.6403744692784556E-3</v>
      </c>
      <c r="E157">
        <v>3.2674797877136008E-2</v>
      </c>
      <c r="F157">
        <v>6.3551905398652853E-2</v>
      </c>
      <c r="G157">
        <v>4.6681662580803307E-2</v>
      </c>
      <c r="Q157" s="1" t="s">
        <v>162</v>
      </c>
      <c r="R157">
        <f t="shared" si="27"/>
        <v>9.8547922756487494E-2</v>
      </c>
      <c r="S157">
        <f t="shared" si="28"/>
        <v>4.5477849366358555E-2</v>
      </c>
      <c r="T157">
        <f t="shared" si="29"/>
        <v>5.7114402490055765E-3</v>
      </c>
      <c r="U157">
        <f t="shared" si="30"/>
        <v>2.4483810390874525E-2</v>
      </c>
      <c r="V157">
        <f t="shared" si="31"/>
        <v>5.3947627025354258E-2</v>
      </c>
      <c r="W157">
        <f t="shared" si="32"/>
        <v>3.9620034849095993E-2</v>
      </c>
    </row>
    <row r="158" spans="1:23" x14ac:dyDescent="0.55000000000000004">
      <c r="A158" s="1" t="s">
        <v>163</v>
      </c>
      <c r="B158">
        <v>-3.2356731296194759E-3</v>
      </c>
      <c r="C158">
        <v>-1.3229639419520821E-5</v>
      </c>
      <c r="D158">
        <v>-9.6109785167241002E-3</v>
      </c>
      <c r="E158">
        <v>5.4763564741451498E-2</v>
      </c>
      <c r="F158">
        <v>6.9796903710094504E-2</v>
      </c>
      <c r="G158">
        <v>4.4232917038029562E-3</v>
      </c>
      <c r="Q158" s="1" t="s">
        <v>163</v>
      </c>
      <c r="R158">
        <f t="shared" si="27"/>
        <v>-1.2592381343268989E-2</v>
      </c>
      <c r="S158">
        <f t="shared" si="28"/>
        <v>-4.8149882723849289E-3</v>
      </c>
      <c r="T158">
        <f t="shared" si="29"/>
        <v>-1.2539912736996979E-2</v>
      </c>
      <c r="U158">
        <f t="shared" si="30"/>
        <v>4.6572577255190012E-2</v>
      </c>
      <c r="V158">
        <f t="shared" si="31"/>
        <v>6.019262533679591E-2</v>
      </c>
      <c r="W158">
        <f t="shared" si="32"/>
        <v>-2.6383360279043575E-3</v>
      </c>
    </row>
    <row r="159" spans="1:23" x14ac:dyDescent="0.55000000000000004">
      <c r="A159" s="1" t="s">
        <v>164</v>
      </c>
      <c r="B159">
        <v>-4.1714043377625298E-2</v>
      </c>
      <c r="C159">
        <v>-9.3332131424735953E-3</v>
      </c>
      <c r="D159">
        <v>3.368163235779154E-3</v>
      </c>
      <c r="E159">
        <v>-3.6286186033178569E-2</v>
      </c>
      <c r="F159">
        <v>-4.1281489994740912E-2</v>
      </c>
      <c r="G159">
        <v>-3.4128222576044982E-2</v>
      </c>
      <c r="Q159" s="1" t="s">
        <v>164</v>
      </c>
      <c r="R159">
        <f t="shared" si="27"/>
        <v>-5.1070751591274811E-2</v>
      </c>
      <c r="S159">
        <f t="shared" si="28"/>
        <v>-1.4134971775439004E-2</v>
      </c>
      <c r="T159">
        <f t="shared" si="29"/>
        <v>4.3922901550627527E-4</v>
      </c>
      <c r="U159">
        <f t="shared" si="30"/>
        <v>-4.4477173519440055E-2</v>
      </c>
      <c r="V159">
        <f t="shared" si="31"/>
        <v>-5.08857683680395E-2</v>
      </c>
      <c r="W159">
        <f t="shared" si="32"/>
        <v>-4.1189850307752296E-2</v>
      </c>
    </row>
    <row r="160" spans="1:23" x14ac:dyDescent="0.55000000000000004">
      <c r="A160" s="1" t="s">
        <v>165</v>
      </c>
      <c r="B160">
        <v>-5.1942084141127784E-3</v>
      </c>
      <c r="C160">
        <v>3.7870197616789452E-3</v>
      </c>
      <c r="D160">
        <v>-1.373327222154508E-2</v>
      </c>
      <c r="E160">
        <v>2.5925934005761601E-2</v>
      </c>
      <c r="F160">
        <v>-2.103032840731223E-2</v>
      </c>
      <c r="G160">
        <v>-2.2497842037888179E-2</v>
      </c>
      <c r="Q160" s="1" t="s">
        <v>165</v>
      </c>
      <c r="R160">
        <f t="shared" si="27"/>
        <v>-1.4550916627762291E-2</v>
      </c>
      <c r="S160">
        <f t="shared" si="28"/>
        <v>-1.014738871286463E-3</v>
      </c>
      <c r="T160">
        <f t="shared" si="29"/>
        <v>-1.666220644181796E-2</v>
      </c>
      <c r="U160">
        <f t="shared" si="30"/>
        <v>1.7734946519500118E-2</v>
      </c>
      <c r="V160">
        <f t="shared" si="31"/>
        <v>-3.0634606780610821E-2</v>
      </c>
      <c r="W160">
        <f t="shared" si="32"/>
        <v>-2.9559469769595493E-2</v>
      </c>
    </row>
    <row r="161" spans="1:23" x14ac:dyDescent="0.55000000000000004">
      <c r="A161" s="1" t="s">
        <v>166</v>
      </c>
      <c r="B161">
        <v>-5.4086259616089927E-2</v>
      </c>
      <c r="C161">
        <v>3.3486408772075871E-2</v>
      </c>
      <c r="D161">
        <v>3.3992480345830241E-3</v>
      </c>
      <c r="E161">
        <v>0.18244214287179991</v>
      </c>
      <c r="F161">
        <v>0.1087766166022848</v>
      </c>
      <c r="G161">
        <v>9.6748746836930133E-2</v>
      </c>
      <c r="Q161" s="1" t="s">
        <v>166</v>
      </c>
      <c r="R161">
        <f t="shared" si="27"/>
        <v>-6.3442967829739433E-2</v>
      </c>
      <c r="S161">
        <f t="shared" si="28"/>
        <v>2.8684650139110462E-2</v>
      </c>
      <c r="T161">
        <f t="shared" si="29"/>
        <v>4.7031381431014534E-4</v>
      </c>
      <c r="U161">
        <f t="shared" si="30"/>
        <v>0.17425115538553843</v>
      </c>
      <c r="V161">
        <f t="shared" si="31"/>
        <v>9.9172338228986204E-2</v>
      </c>
      <c r="W161">
        <f t="shared" si="32"/>
        <v>8.9687119105222812E-2</v>
      </c>
    </row>
    <row r="162" spans="1:23" x14ac:dyDescent="0.55000000000000004">
      <c r="A162" s="1" t="s">
        <v>167</v>
      </c>
      <c r="B162">
        <v>7.0138612646750476E-2</v>
      </c>
      <c r="C162">
        <v>1.5700614252799561E-2</v>
      </c>
      <c r="D162">
        <v>-3.0234600027581049E-3</v>
      </c>
      <c r="E162">
        <v>8.3084833533607849E-2</v>
      </c>
      <c r="F162">
        <v>3.2646951953968488E-2</v>
      </c>
      <c r="G162">
        <v>1.107147813755871E-2</v>
      </c>
      <c r="Q162" s="1" t="s">
        <v>167</v>
      </c>
      <c r="R162">
        <f t="shared" si="27"/>
        <v>6.0781904433100963E-2</v>
      </c>
      <c r="S162">
        <f t="shared" si="28"/>
        <v>1.0898855619834152E-2</v>
      </c>
      <c r="T162">
        <f t="shared" si="29"/>
        <v>-5.952394223030984E-3</v>
      </c>
      <c r="U162">
        <f t="shared" si="30"/>
        <v>7.4893846047346363E-2</v>
      </c>
      <c r="V162">
        <f t="shared" si="31"/>
        <v>2.3042673580669897E-2</v>
      </c>
      <c r="W162">
        <f t="shared" si="32"/>
        <v>4.0098504058513965E-3</v>
      </c>
    </row>
    <row r="163" spans="1:23" x14ac:dyDescent="0.55000000000000004">
      <c r="A163" s="1" t="s">
        <v>168</v>
      </c>
      <c r="B163">
        <v>-3.2238169882952361E-2</v>
      </c>
      <c r="C163">
        <v>4.3231052525942726E-3</v>
      </c>
      <c r="D163">
        <v>-9.6604516813576513E-3</v>
      </c>
      <c r="E163">
        <v>5.1726116075283102E-2</v>
      </c>
      <c r="F163">
        <v>-5.9713241209267132E-3</v>
      </c>
      <c r="G163">
        <v>1.6449981806010872E-2</v>
      </c>
      <c r="Q163" s="1" t="s">
        <v>168</v>
      </c>
      <c r="R163">
        <f t="shared" si="27"/>
        <v>-4.1594878096601874E-2</v>
      </c>
      <c r="S163">
        <f t="shared" si="28"/>
        <v>-4.7865338037113552E-4</v>
      </c>
      <c r="T163">
        <f t="shared" si="29"/>
        <v>-1.258938590163053E-2</v>
      </c>
      <c r="U163">
        <f t="shared" si="30"/>
        <v>4.3535128589021616E-2</v>
      </c>
      <c r="V163">
        <f t="shared" si="31"/>
        <v>-1.5575602494225304E-2</v>
      </c>
      <c r="W163">
        <f t="shared" si="32"/>
        <v>9.3883540743035579E-3</v>
      </c>
    </row>
    <row r="164" spans="1:23" x14ac:dyDescent="0.55000000000000004">
      <c r="A164" s="1" t="s">
        <v>169</v>
      </c>
      <c r="B164">
        <v>-6.2568814168175835E-2</v>
      </c>
      <c r="C164">
        <v>-6.0946236643022464E-3</v>
      </c>
      <c r="D164">
        <v>-2.427493551582505E-2</v>
      </c>
      <c r="E164">
        <v>6.2025796766417278E-2</v>
      </c>
      <c r="F164">
        <v>2.7805273946203361E-2</v>
      </c>
      <c r="G164">
        <v>3.425153857132357E-2</v>
      </c>
      <c r="Q164" s="1" t="s">
        <v>169</v>
      </c>
      <c r="R164">
        <f t="shared" si="27"/>
        <v>-7.1925522381825341E-2</v>
      </c>
      <c r="S164">
        <f t="shared" si="28"/>
        <v>-1.0896382297267655E-2</v>
      </c>
      <c r="T164">
        <f t="shared" si="29"/>
        <v>-2.7203869736097928E-2</v>
      </c>
      <c r="U164">
        <f t="shared" si="30"/>
        <v>5.3834809280155799E-2</v>
      </c>
      <c r="V164">
        <f t="shared" si="31"/>
        <v>1.820099557290477E-2</v>
      </c>
      <c r="W164">
        <f t="shared" si="32"/>
        <v>2.7189910839616256E-2</v>
      </c>
    </row>
    <row r="165" spans="1:23" x14ac:dyDescent="0.55000000000000004">
      <c r="A165" s="1" t="s">
        <v>170</v>
      </c>
      <c r="B165">
        <v>-1.143310594301605E-2</v>
      </c>
      <c r="C165">
        <v>1.2262491207439391E-2</v>
      </c>
      <c r="D165">
        <v>-2.3805502890929749E-2</v>
      </c>
      <c r="E165">
        <v>1.204703937637586E-2</v>
      </c>
      <c r="F165">
        <v>4.1986476780969229E-2</v>
      </c>
      <c r="G165">
        <v>4.5407791878148807E-2</v>
      </c>
      <c r="Q165" s="1" t="s">
        <v>170</v>
      </c>
      <c r="R165">
        <f t="shared" si="27"/>
        <v>-2.0789814156665563E-2</v>
      </c>
      <c r="S165">
        <f t="shared" si="28"/>
        <v>7.4607325744739826E-3</v>
      </c>
      <c r="T165">
        <f t="shared" si="29"/>
        <v>-2.6734437111202627E-2</v>
      </c>
      <c r="U165">
        <f t="shared" si="30"/>
        <v>3.8560518901143773E-3</v>
      </c>
      <c r="V165">
        <f t="shared" si="31"/>
        <v>3.2382198407670634E-2</v>
      </c>
      <c r="W165">
        <f t="shared" si="32"/>
        <v>3.8346164146441493E-2</v>
      </c>
    </row>
    <row r="166" spans="1:23" x14ac:dyDescent="0.55000000000000004">
      <c r="A166" s="1" t="s">
        <v>171</v>
      </c>
      <c r="B166">
        <v>3.5633887903232082E-2</v>
      </c>
      <c r="C166">
        <v>6.5571538542847918E-3</v>
      </c>
      <c r="D166">
        <v>9.9972355855229011E-3</v>
      </c>
      <c r="E166">
        <v>1.9792317232878439E-2</v>
      </c>
      <c r="F166">
        <v>5.6358987049410107E-2</v>
      </c>
      <c r="G166">
        <v>8.4904161317906457E-2</v>
      </c>
      <c r="Q166" s="1" t="s">
        <v>171</v>
      </c>
      <c r="R166">
        <f t="shared" si="27"/>
        <v>2.6277179689582569E-2</v>
      </c>
      <c r="S166">
        <f t="shared" si="28"/>
        <v>1.7553952213193837E-3</v>
      </c>
      <c r="T166">
        <f t="shared" si="29"/>
        <v>7.068301365250022E-3</v>
      </c>
      <c r="U166">
        <f t="shared" si="30"/>
        <v>1.1601329746616956E-2</v>
      </c>
      <c r="V166">
        <f t="shared" si="31"/>
        <v>4.675470867611152E-2</v>
      </c>
      <c r="W166">
        <f t="shared" si="32"/>
        <v>7.7842533586199136E-2</v>
      </c>
    </row>
    <row r="167" spans="1:23" x14ac:dyDescent="0.55000000000000004">
      <c r="A167" s="1" t="s">
        <v>172</v>
      </c>
      <c r="B167">
        <v>7.6783779666259377E-2</v>
      </c>
      <c r="C167">
        <v>4.0023490719032218E-4</v>
      </c>
      <c r="D167">
        <v>4.2191074807491624E-3</v>
      </c>
      <c r="E167">
        <v>2.7124028407925489E-3</v>
      </c>
      <c r="F167">
        <v>6.5664082509775401E-3</v>
      </c>
      <c r="G167">
        <v>8.0741847582377346E-3</v>
      </c>
      <c r="Q167" s="1" t="s">
        <v>172</v>
      </c>
      <c r="R167">
        <f t="shared" si="27"/>
        <v>6.7427071452609871E-2</v>
      </c>
      <c r="S167">
        <f t="shared" si="28"/>
        <v>-4.4015237257750859E-3</v>
      </c>
      <c r="T167">
        <f t="shared" si="29"/>
        <v>1.2901732604762837E-3</v>
      </c>
      <c r="U167">
        <f t="shared" si="30"/>
        <v>-5.4785846454689334E-3</v>
      </c>
      <c r="V167">
        <f t="shared" si="31"/>
        <v>-3.0378701223210507E-3</v>
      </c>
      <c r="W167">
        <f t="shared" si="32"/>
        <v>1.012557026530421E-3</v>
      </c>
    </row>
    <row r="168" spans="1:23" x14ac:dyDescent="0.55000000000000004">
      <c r="A168" s="1" t="s">
        <v>173</v>
      </c>
      <c r="B168">
        <v>-7.1476620983255246E-2</v>
      </c>
      <c r="C168">
        <v>1.3271317401078789E-2</v>
      </c>
      <c r="D168">
        <v>1.0183729643414191E-2</v>
      </c>
      <c r="E168">
        <v>1.7161983687012269E-2</v>
      </c>
      <c r="F168">
        <v>1.9093303344964511E-2</v>
      </c>
      <c r="G168">
        <v>1.91232792440954E-2</v>
      </c>
      <c r="Q168" s="1" t="s">
        <v>173</v>
      </c>
      <c r="R168">
        <f t="shared" si="27"/>
        <v>-8.0833329196904752E-2</v>
      </c>
      <c r="S168">
        <f t="shared" si="28"/>
        <v>8.4695587681133805E-3</v>
      </c>
      <c r="T168">
        <f t="shared" si="29"/>
        <v>7.2547954231413116E-3</v>
      </c>
      <c r="U168">
        <f t="shared" si="30"/>
        <v>8.970996200750786E-3</v>
      </c>
      <c r="V168">
        <f t="shared" si="31"/>
        <v>9.48902497166592E-3</v>
      </c>
      <c r="W168">
        <f t="shared" si="32"/>
        <v>1.2061651512388086E-2</v>
      </c>
    </row>
    <row r="169" spans="1:23" x14ac:dyDescent="0.55000000000000004">
      <c r="A169" s="1" t="s">
        <v>174</v>
      </c>
      <c r="B169">
        <v>2.5297363508325569E-2</v>
      </c>
      <c r="C169">
        <v>1.069842510867725E-3</v>
      </c>
      <c r="D169">
        <v>1.9926680150294199E-2</v>
      </c>
      <c r="E169">
        <v>-3.4825583291944628E-2</v>
      </c>
      <c r="F169">
        <v>2.776381746971213E-2</v>
      </c>
      <c r="G169">
        <v>5.1639268809077432E-2</v>
      </c>
      <c r="Q169" s="1" t="s">
        <v>174</v>
      </c>
      <c r="R169">
        <f t="shared" si="27"/>
        <v>1.5940655294676056E-2</v>
      </c>
      <c r="S169">
        <f t="shared" si="28"/>
        <v>-3.7319161220976831E-3</v>
      </c>
      <c r="T169">
        <f t="shared" si="29"/>
        <v>1.6997745930021322E-2</v>
      </c>
      <c r="U169">
        <f t="shared" si="30"/>
        <v>-4.3016570778206115E-2</v>
      </c>
      <c r="V169">
        <f t="shared" si="31"/>
        <v>1.8159539096413539E-2</v>
      </c>
      <c r="W169">
        <f t="shared" si="32"/>
        <v>4.4577641077370118E-2</v>
      </c>
    </row>
    <row r="170" spans="1:23" x14ac:dyDescent="0.55000000000000004">
      <c r="A170" s="1" t="s">
        <v>175</v>
      </c>
      <c r="B170">
        <v>-7.6554514901350235E-4</v>
      </c>
      <c r="C170">
        <v>6.1835628418667188E-3</v>
      </c>
      <c r="D170">
        <v>-3.9234026023099444E-3</v>
      </c>
      <c r="E170">
        <v>2.203128102310847E-2</v>
      </c>
      <c r="F170">
        <v>2.9759943732275529E-2</v>
      </c>
      <c r="G170">
        <v>2.154501186342395E-2</v>
      </c>
      <c r="Q170" s="1" t="s">
        <v>175</v>
      </c>
      <c r="R170">
        <f t="shared" si="27"/>
        <v>-1.0122253362663015E-2</v>
      </c>
      <c r="S170">
        <f t="shared" si="28"/>
        <v>1.3818042089013107E-3</v>
      </c>
      <c r="T170">
        <f t="shared" si="29"/>
        <v>-6.8523368225828236E-3</v>
      </c>
      <c r="U170">
        <f t="shared" si="30"/>
        <v>1.3840293536846987E-2</v>
      </c>
      <c r="V170">
        <f t="shared" si="31"/>
        <v>2.0155665358976938E-2</v>
      </c>
      <c r="W170">
        <f t="shared" si="32"/>
        <v>1.4483384131716636E-2</v>
      </c>
    </row>
    <row r="171" spans="1:23" x14ac:dyDescent="0.55000000000000004">
      <c r="A171" s="1" t="s">
        <v>176</v>
      </c>
      <c r="B171">
        <v>-3.223525924924131E-2</v>
      </c>
      <c r="C171">
        <v>-3.6013500041994768E-3</v>
      </c>
      <c r="D171">
        <v>-1.6007049008223809E-2</v>
      </c>
      <c r="E171">
        <v>-3.1736893375327813E-2</v>
      </c>
      <c r="F171">
        <v>-4.9650139301251062E-2</v>
      </c>
      <c r="G171">
        <v>-6.2626770972795121E-2</v>
      </c>
      <c r="Q171" s="1" t="s">
        <v>176</v>
      </c>
      <c r="R171">
        <f t="shared" si="27"/>
        <v>-4.1591967462890823E-2</v>
      </c>
      <c r="S171">
        <f t="shared" si="28"/>
        <v>-8.4031086371648845E-3</v>
      </c>
      <c r="T171">
        <f t="shared" si="29"/>
        <v>-1.8935983228496687E-2</v>
      </c>
      <c r="U171">
        <f t="shared" si="30"/>
        <v>-3.9927880861589299E-2</v>
      </c>
      <c r="V171">
        <f t="shared" si="31"/>
        <v>-5.9254417674549656E-2</v>
      </c>
      <c r="W171">
        <f t="shared" si="32"/>
        <v>-6.9688398704502441E-2</v>
      </c>
    </row>
    <row r="172" spans="1:23" x14ac:dyDescent="0.55000000000000004">
      <c r="A172" s="1" t="s">
        <v>177</v>
      </c>
      <c r="B172">
        <v>1.4797178527087279E-2</v>
      </c>
      <c r="C172">
        <v>-3.2889967763667372E-3</v>
      </c>
      <c r="D172">
        <v>-4.4408317915654028E-3</v>
      </c>
      <c r="E172">
        <v>4.5672587162582712E-2</v>
      </c>
      <c r="F172">
        <v>7.3592121143041478E-2</v>
      </c>
      <c r="G172">
        <v>7.7973102750692691E-2</v>
      </c>
      <c r="Q172" s="1" t="s">
        <v>177</v>
      </c>
      <c r="R172">
        <f t="shared" si="27"/>
        <v>5.4404703134377664E-3</v>
      </c>
      <c r="S172">
        <f t="shared" si="28"/>
        <v>-8.0907554093321461E-3</v>
      </c>
      <c r="T172">
        <f t="shared" si="29"/>
        <v>-7.3697660118382819E-3</v>
      </c>
      <c r="U172">
        <f t="shared" si="30"/>
        <v>3.7481599676321226E-2</v>
      </c>
      <c r="V172">
        <f t="shared" si="31"/>
        <v>6.3987842769742884E-2</v>
      </c>
      <c r="W172">
        <f t="shared" si="32"/>
        <v>7.091147501898537E-2</v>
      </c>
    </row>
    <row r="173" spans="1:23" x14ac:dyDescent="0.55000000000000004">
      <c r="A173" s="1" t="s">
        <v>178</v>
      </c>
      <c r="B173">
        <v>-6.9006536969854482E-3</v>
      </c>
      <c r="C173">
        <v>-1.1574555863118509E-2</v>
      </c>
      <c r="D173">
        <v>1.090861211019045E-2</v>
      </c>
      <c r="E173">
        <v>-4.3323944275344577E-2</v>
      </c>
      <c r="F173">
        <v>-8.035021716913171E-3</v>
      </c>
      <c r="G173">
        <v>-2.1093398283398849E-2</v>
      </c>
      <c r="Q173" s="1" t="s">
        <v>178</v>
      </c>
      <c r="R173">
        <f t="shared" si="27"/>
        <v>-1.6257361910634961E-2</v>
      </c>
      <c r="S173">
        <f t="shared" si="28"/>
        <v>-1.6376314496083916E-2</v>
      </c>
      <c r="T173">
        <f t="shared" si="29"/>
        <v>7.9796778899175712E-3</v>
      </c>
      <c r="U173">
        <f t="shared" si="30"/>
        <v>-5.1514931761606056E-2</v>
      </c>
      <c r="V173">
        <f t="shared" si="31"/>
        <v>-1.7639300090211762E-2</v>
      </c>
      <c r="W173">
        <f t="shared" si="32"/>
        <v>-2.8155026015106163E-2</v>
      </c>
    </row>
    <row r="174" spans="1:23" x14ac:dyDescent="0.55000000000000004">
      <c r="A174" s="1" t="s">
        <v>179</v>
      </c>
      <c r="B174">
        <v>3.2990977123064542E-2</v>
      </c>
      <c r="C174">
        <v>1.9244730293354721E-2</v>
      </c>
      <c r="D174">
        <v>-6.2065409980104347E-3</v>
      </c>
      <c r="E174">
        <v>1.9617686164316691E-2</v>
      </c>
      <c r="F174">
        <v>4.2585023861048121E-2</v>
      </c>
      <c r="G174">
        <v>8.6846603014928636E-2</v>
      </c>
      <c r="Q174" s="1" t="s">
        <v>179</v>
      </c>
      <c r="R174">
        <f t="shared" si="27"/>
        <v>2.3634268909415029E-2</v>
      </c>
      <c r="S174">
        <f t="shared" si="28"/>
        <v>1.4442971660389312E-2</v>
      </c>
      <c r="T174">
        <f t="shared" si="29"/>
        <v>-9.1354752182833138E-3</v>
      </c>
      <c r="U174">
        <f t="shared" si="30"/>
        <v>1.1426698678055208E-2</v>
      </c>
      <c r="V174">
        <f t="shared" si="31"/>
        <v>3.2980745487749527E-2</v>
      </c>
      <c r="W174">
        <f t="shared" si="32"/>
        <v>7.9784975283221315E-2</v>
      </c>
    </row>
    <row r="175" spans="1:23" x14ac:dyDescent="0.55000000000000004">
      <c r="A175" s="1" t="s">
        <v>180</v>
      </c>
      <c r="B175">
        <v>-1.678761267703999E-2</v>
      </c>
      <c r="C175">
        <v>-1.9990740407033969E-2</v>
      </c>
      <c r="D175">
        <v>-1.9485896660484388E-2</v>
      </c>
      <c r="E175">
        <v>-9.2599154440470399E-2</v>
      </c>
      <c r="F175">
        <v>-4.9413350787231858E-2</v>
      </c>
      <c r="G175">
        <v>-7.561432737330509E-2</v>
      </c>
      <c r="Q175" s="1" t="s">
        <v>180</v>
      </c>
      <c r="R175">
        <f t="shared" si="27"/>
        <v>-2.6144320890689503E-2</v>
      </c>
      <c r="S175">
        <f t="shared" si="28"/>
        <v>-2.4792499039999378E-2</v>
      </c>
      <c r="T175">
        <f t="shared" si="29"/>
        <v>-2.2414830880757266E-2</v>
      </c>
      <c r="U175">
        <f t="shared" si="30"/>
        <v>-0.10079014192673189</v>
      </c>
      <c r="V175">
        <f t="shared" si="31"/>
        <v>-5.9017629160530452E-2</v>
      </c>
      <c r="W175">
        <f t="shared" si="32"/>
        <v>-8.2675955105012411E-2</v>
      </c>
    </row>
    <row r="176" spans="1:23" x14ac:dyDescent="0.55000000000000004">
      <c r="A176" s="1" t="s">
        <v>181</v>
      </c>
      <c r="B176">
        <v>6.1217257237826013E-2</v>
      </c>
      <c r="C176">
        <v>-1.216092280482783E-2</v>
      </c>
      <c r="D176">
        <v>-3.9972302560100648E-3</v>
      </c>
      <c r="E176">
        <v>1.0336142071933009E-2</v>
      </c>
      <c r="F176">
        <v>-2.951684499481155E-2</v>
      </c>
      <c r="G176">
        <v>-3.4826752014801683E-2</v>
      </c>
      <c r="Q176" s="1" t="s">
        <v>181</v>
      </c>
      <c r="R176">
        <f t="shared" si="27"/>
        <v>5.18605490241765E-2</v>
      </c>
      <c r="S176">
        <f t="shared" si="28"/>
        <v>-1.6962681437793239E-2</v>
      </c>
      <c r="T176">
        <f t="shared" si="29"/>
        <v>-6.9261644762829439E-3</v>
      </c>
      <c r="U176">
        <f t="shared" si="30"/>
        <v>2.1451545856715267E-3</v>
      </c>
      <c r="V176">
        <f t="shared" si="31"/>
        <v>-3.912112336811014E-2</v>
      </c>
      <c r="W176">
        <f t="shared" si="32"/>
        <v>-4.1888379746508997E-2</v>
      </c>
    </row>
    <row r="177" spans="1:23" x14ac:dyDescent="0.55000000000000004">
      <c r="A177" s="1" t="s">
        <v>182</v>
      </c>
      <c r="B177">
        <v>1.27255799503041E-2</v>
      </c>
      <c r="C177">
        <v>-1.293870033839895E-2</v>
      </c>
      <c r="D177">
        <v>-4.0553154482058318E-2</v>
      </c>
      <c r="E177">
        <v>9.5906780964771787E-3</v>
      </c>
      <c r="F177">
        <v>3.4376834305028581E-2</v>
      </c>
      <c r="G177">
        <v>5.6855614772112213E-2</v>
      </c>
      <c r="Q177" s="1" t="s">
        <v>182</v>
      </c>
      <c r="R177">
        <f t="shared" si="27"/>
        <v>3.368871736654587E-3</v>
      </c>
      <c r="S177">
        <f t="shared" si="28"/>
        <v>-1.7740458971364358E-2</v>
      </c>
      <c r="T177">
        <f t="shared" si="29"/>
        <v>-4.3482088702331195E-2</v>
      </c>
      <c r="U177">
        <f t="shared" si="30"/>
        <v>1.399690610215696E-3</v>
      </c>
      <c r="V177">
        <f t="shared" si="31"/>
        <v>2.477255593172999E-2</v>
      </c>
      <c r="W177">
        <f t="shared" si="32"/>
        <v>4.97939870404049E-2</v>
      </c>
    </row>
    <row r="178" spans="1:23" x14ac:dyDescent="0.55000000000000004">
      <c r="A178" s="1" t="s">
        <v>183</v>
      </c>
      <c r="B178">
        <v>-2.070296352469336E-2</v>
      </c>
      <c r="C178">
        <v>-4.2177595863051809E-2</v>
      </c>
      <c r="D178">
        <v>-4.249869532014261E-2</v>
      </c>
      <c r="E178">
        <v>-9.7220509300402047E-2</v>
      </c>
      <c r="F178">
        <v>-8.493502706589473E-2</v>
      </c>
      <c r="G178">
        <v>-3.5629750159625988E-2</v>
      </c>
      <c r="Q178" s="1" t="s">
        <v>183</v>
      </c>
      <c r="R178">
        <f t="shared" si="27"/>
        <v>-3.0059671738342873E-2</v>
      </c>
      <c r="S178">
        <f t="shared" si="28"/>
        <v>-4.6979354496017214E-2</v>
      </c>
      <c r="T178">
        <f t="shared" si="29"/>
        <v>-4.5427629540415487E-2</v>
      </c>
      <c r="U178">
        <f t="shared" si="30"/>
        <v>-0.10541149678666353</v>
      </c>
      <c r="V178">
        <f t="shared" si="31"/>
        <v>-9.4539305439193325E-2</v>
      </c>
      <c r="W178">
        <f t="shared" si="32"/>
        <v>-4.2691377891333301E-2</v>
      </c>
    </row>
    <row r="179" spans="1:23" x14ac:dyDescent="0.55000000000000004">
      <c r="A179" s="1" t="s">
        <v>184</v>
      </c>
      <c r="B179">
        <v>-3.261547766106776E-2</v>
      </c>
      <c r="C179">
        <v>1.6477482107215561E-2</v>
      </c>
      <c r="D179">
        <v>6.0935574126630421E-3</v>
      </c>
      <c r="E179">
        <v>1.9464802500472891E-3</v>
      </c>
      <c r="F179">
        <v>2.257224621523557E-3</v>
      </c>
      <c r="G179">
        <v>-4.6854220123645041E-2</v>
      </c>
      <c r="Q179" s="1" t="s">
        <v>184</v>
      </c>
      <c r="R179">
        <f t="shared" si="27"/>
        <v>-4.1972185874717273E-2</v>
      </c>
      <c r="S179">
        <f t="shared" si="28"/>
        <v>1.1675723474250152E-2</v>
      </c>
      <c r="T179">
        <f t="shared" si="29"/>
        <v>3.1646231923901634E-3</v>
      </c>
      <c r="U179">
        <f t="shared" si="30"/>
        <v>-6.2445072362141939E-3</v>
      </c>
      <c r="V179">
        <f t="shared" si="31"/>
        <v>-7.3470537517750338E-3</v>
      </c>
      <c r="W179">
        <f t="shared" si="32"/>
        <v>-5.3915847855352354E-2</v>
      </c>
    </row>
    <row r="180" spans="1:23" x14ac:dyDescent="0.55000000000000004">
      <c r="A180" s="1" t="s">
        <v>185</v>
      </c>
      <c r="B180">
        <v>-1.5659651077124859E-2</v>
      </c>
      <c r="C180">
        <v>-7.0478109987992199E-2</v>
      </c>
      <c r="D180">
        <v>-8.6670813478890718E-3</v>
      </c>
      <c r="E180">
        <v>-8.6072179991855569E-2</v>
      </c>
      <c r="F180">
        <v>-8.6406819777466781E-2</v>
      </c>
      <c r="G180">
        <v>-8.0346743249860242E-2</v>
      </c>
      <c r="Q180" s="1" t="s">
        <v>185</v>
      </c>
      <c r="R180">
        <f t="shared" si="27"/>
        <v>-2.5016359290774372E-2</v>
      </c>
      <c r="S180">
        <f t="shared" si="28"/>
        <v>-7.5279868620957605E-2</v>
      </c>
      <c r="T180">
        <f t="shared" si="29"/>
        <v>-1.1596015568161951E-2</v>
      </c>
      <c r="U180">
        <f t="shared" si="30"/>
        <v>-9.4263167478117055E-2</v>
      </c>
      <c r="V180">
        <f t="shared" si="31"/>
        <v>-9.6011098150765375E-2</v>
      </c>
      <c r="W180">
        <f t="shared" si="32"/>
        <v>-8.7408370981567562E-2</v>
      </c>
    </row>
    <row r="181" spans="1:23" x14ac:dyDescent="0.55000000000000004">
      <c r="A181" s="1" t="s">
        <v>186</v>
      </c>
      <c r="B181">
        <v>-2.58815174913124E-2</v>
      </c>
      <c r="C181">
        <v>6.6337721301898966E-2</v>
      </c>
      <c r="D181">
        <v>2.9339962969459069E-2</v>
      </c>
      <c r="E181">
        <v>0.1085468046111102</v>
      </c>
      <c r="F181">
        <v>9.6804934828568445E-2</v>
      </c>
      <c r="G181">
        <v>9.3078290016585186E-2</v>
      </c>
      <c r="Q181" s="1" t="s">
        <v>186</v>
      </c>
      <c r="R181">
        <f t="shared" si="27"/>
        <v>-3.5238225704961913E-2</v>
      </c>
      <c r="S181">
        <f t="shared" si="28"/>
        <v>6.1535962668933561E-2</v>
      </c>
      <c r="T181">
        <f t="shared" si="29"/>
        <v>2.6411028749186192E-2</v>
      </c>
      <c r="U181">
        <f t="shared" si="30"/>
        <v>0.10035581712484871</v>
      </c>
      <c r="V181">
        <f t="shared" si="31"/>
        <v>8.7200656455269851E-2</v>
      </c>
      <c r="W181">
        <f t="shared" si="32"/>
        <v>8.6016662284877865E-2</v>
      </c>
    </row>
    <row r="182" spans="1:23" x14ac:dyDescent="0.55000000000000004">
      <c r="A182" s="1" t="s">
        <v>187</v>
      </c>
      <c r="B182">
        <v>-2.9433282458307009E-2</v>
      </c>
      <c r="C182">
        <v>-4.2529655800068622E-2</v>
      </c>
      <c r="D182">
        <v>-3.8764142547084268E-2</v>
      </c>
      <c r="E182">
        <v>-2.0026750069874422E-2</v>
      </c>
      <c r="F182">
        <v>-4.0801859183543072E-2</v>
      </c>
      <c r="G182">
        <v>-6.0125273618089281E-2</v>
      </c>
      <c r="Q182" s="1" t="s">
        <v>187</v>
      </c>
      <c r="R182">
        <f t="shared" si="27"/>
        <v>-3.8789990671956522E-2</v>
      </c>
      <c r="S182">
        <f t="shared" si="28"/>
        <v>-4.7331414433034028E-2</v>
      </c>
      <c r="T182">
        <f t="shared" si="29"/>
        <v>-4.1693076767357146E-2</v>
      </c>
      <c r="U182">
        <f t="shared" si="30"/>
        <v>-2.8217737556135904E-2</v>
      </c>
      <c r="V182">
        <f t="shared" si="31"/>
        <v>-5.040613755684166E-2</v>
      </c>
      <c r="W182">
        <f t="shared" si="32"/>
        <v>-6.7186901349796602E-2</v>
      </c>
    </row>
    <row r="183" spans="1:23" x14ac:dyDescent="0.55000000000000004">
      <c r="A183" s="1" t="s">
        <v>188</v>
      </c>
      <c r="B183">
        <v>-2.8881810636775421E-2</v>
      </c>
      <c r="C183">
        <v>-3.8391703604490623E-2</v>
      </c>
      <c r="D183">
        <v>-4.7372109260872319E-2</v>
      </c>
      <c r="E183">
        <v>-0.1012533077868588</v>
      </c>
      <c r="F183">
        <v>-9.6158892247590444E-2</v>
      </c>
      <c r="G183">
        <v>-0.13804968315505051</v>
      </c>
      <c r="Q183" s="1" t="s">
        <v>188</v>
      </c>
      <c r="R183">
        <f t="shared" si="27"/>
        <v>-3.8238518850424938E-2</v>
      </c>
      <c r="S183">
        <f t="shared" si="28"/>
        <v>-4.3193462237456029E-2</v>
      </c>
      <c r="T183">
        <f t="shared" si="29"/>
        <v>-5.0301043481145197E-2</v>
      </c>
      <c r="U183">
        <f t="shared" si="30"/>
        <v>-0.10944429527312029</v>
      </c>
      <c r="V183">
        <f t="shared" si="31"/>
        <v>-0.10576317062088904</v>
      </c>
      <c r="W183">
        <f t="shared" si="32"/>
        <v>-0.14511131088675783</v>
      </c>
    </row>
    <row r="184" spans="1:23" x14ac:dyDescent="0.55000000000000004">
      <c r="A184" s="1" t="s">
        <v>189</v>
      </c>
      <c r="B184">
        <v>-1.7844407703562552E-2</v>
      </c>
      <c r="C184">
        <v>3.3651356983920522E-2</v>
      </c>
      <c r="D184">
        <v>-1.4712936779886941E-2</v>
      </c>
      <c r="E184">
        <v>0.11738012635435099</v>
      </c>
      <c r="F184">
        <v>8.5717395570905852E-2</v>
      </c>
      <c r="G184">
        <v>4.6262238716607618E-2</v>
      </c>
      <c r="Q184" s="1" t="s">
        <v>189</v>
      </c>
      <c r="R184">
        <f t="shared" si="27"/>
        <v>-2.7201115917212065E-2</v>
      </c>
      <c r="S184">
        <f t="shared" si="28"/>
        <v>2.8849598350955113E-2</v>
      </c>
      <c r="T184">
        <f t="shared" si="29"/>
        <v>-1.764187100015982E-2</v>
      </c>
      <c r="U184">
        <f t="shared" si="30"/>
        <v>0.10918913886808951</v>
      </c>
      <c r="V184">
        <f t="shared" si="31"/>
        <v>7.6113117197607258E-2</v>
      </c>
      <c r="W184">
        <f t="shared" si="32"/>
        <v>3.9200610984900304E-2</v>
      </c>
    </row>
    <row r="185" spans="1:23" x14ac:dyDescent="0.55000000000000004">
      <c r="A185" s="1" t="s">
        <v>190</v>
      </c>
      <c r="B185">
        <v>8.4918659637304605E-2</v>
      </c>
      <c r="C185">
        <v>3.5460008463603199E-2</v>
      </c>
      <c r="D185">
        <v>3.5912850128328788E-2</v>
      </c>
      <c r="E185">
        <v>2.2036536313955191E-2</v>
      </c>
      <c r="F185">
        <v>5.5591285008395053E-2</v>
      </c>
      <c r="G185">
        <v>6.1460480494158747E-2</v>
      </c>
      <c r="Q185" s="1" t="s">
        <v>190</v>
      </c>
      <c r="R185">
        <f t="shared" si="27"/>
        <v>7.5561951423655099E-2</v>
      </c>
      <c r="S185">
        <f t="shared" si="28"/>
        <v>3.065824983063779E-2</v>
      </c>
      <c r="T185">
        <f t="shared" si="29"/>
        <v>3.2983915908055911E-2</v>
      </c>
      <c r="U185">
        <f t="shared" si="30"/>
        <v>1.3845548827693708E-2</v>
      </c>
      <c r="V185">
        <f t="shared" si="31"/>
        <v>4.5987006635096458E-2</v>
      </c>
      <c r="W185">
        <f t="shared" si="32"/>
        <v>5.4398852762451433E-2</v>
      </c>
    </row>
    <row r="186" spans="1:23" x14ac:dyDescent="0.55000000000000004">
      <c r="A186" s="1" t="s">
        <v>191</v>
      </c>
      <c r="B186">
        <v>2.9306485665940851E-2</v>
      </c>
      <c r="C186">
        <v>-2.3105276475534509E-2</v>
      </c>
      <c r="D186">
        <v>-1.663390361693784E-2</v>
      </c>
      <c r="E186">
        <v>-6.9434847121224941E-2</v>
      </c>
      <c r="F186">
        <v>-6.1935858974483393E-2</v>
      </c>
      <c r="G186">
        <v>-6.3578426232796414E-2</v>
      </c>
      <c r="Q186" s="1" t="s">
        <v>191</v>
      </c>
      <c r="R186">
        <f t="shared" si="27"/>
        <v>1.9949777452291338E-2</v>
      </c>
      <c r="S186">
        <f t="shared" si="28"/>
        <v>-2.7907035108499918E-2</v>
      </c>
      <c r="T186">
        <f t="shared" si="29"/>
        <v>-1.9562837837210717E-2</v>
      </c>
      <c r="U186">
        <f t="shared" si="30"/>
        <v>-7.7625834607486427E-2</v>
      </c>
      <c r="V186">
        <f t="shared" si="31"/>
        <v>-7.1540137347781987E-2</v>
      </c>
      <c r="W186">
        <f t="shared" si="32"/>
        <v>-7.0640053964503735E-2</v>
      </c>
    </row>
    <row r="187" spans="1:23" x14ac:dyDescent="0.55000000000000004">
      <c r="A187" s="1" t="s">
        <v>192</v>
      </c>
      <c r="B187">
        <v>5.7592574319810463E-2</v>
      </c>
      <c r="C187">
        <v>4.653488611182488E-2</v>
      </c>
      <c r="D187">
        <v>3.9893579781399069E-2</v>
      </c>
      <c r="E187">
        <v>0.1032548348810181</v>
      </c>
      <c r="F187">
        <v>6.7768326244683541E-2</v>
      </c>
      <c r="G187">
        <v>0.1196289544633149</v>
      </c>
      <c r="Q187" s="1" t="s">
        <v>192</v>
      </c>
      <c r="R187">
        <f t="shared" si="27"/>
        <v>4.823586610616095E-2</v>
      </c>
      <c r="S187">
        <f t="shared" si="28"/>
        <v>4.1733127478859475E-2</v>
      </c>
      <c r="T187">
        <f t="shared" si="29"/>
        <v>3.6964645561126191E-2</v>
      </c>
      <c r="U187">
        <f t="shared" si="30"/>
        <v>9.5063847394756609E-2</v>
      </c>
      <c r="V187">
        <f t="shared" si="31"/>
        <v>5.8164047871384947E-2</v>
      </c>
      <c r="W187">
        <f t="shared" si="32"/>
        <v>0.11256732673160758</v>
      </c>
    </row>
    <row r="188" spans="1:23" x14ac:dyDescent="0.55000000000000004">
      <c r="A188" s="1" t="s">
        <v>193</v>
      </c>
      <c r="B188">
        <v>-5.3675963916421932E-2</v>
      </c>
      <c r="C188">
        <v>-2.3581779097525239E-2</v>
      </c>
      <c r="D188">
        <v>-3.4774451869052148E-2</v>
      </c>
      <c r="E188">
        <v>-1.7234190248996861E-2</v>
      </c>
      <c r="F188">
        <v>-2.514259650208028E-2</v>
      </c>
      <c r="G188">
        <v>-5.8642471850339328E-2</v>
      </c>
      <c r="Q188" s="1" t="s">
        <v>193</v>
      </c>
      <c r="R188">
        <f t="shared" si="27"/>
        <v>-6.3032672130071438E-2</v>
      </c>
      <c r="S188">
        <f t="shared" si="28"/>
        <v>-2.8383537730490647E-2</v>
      </c>
      <c r="T188">
        <f t="shared" si="29"/>
        <v>-3.7703386089325025E-2</v>
      </c>
      <c r="U188">
        <f t="shared" si="30"/>
        <v>-2.5425177735258344E-2</v>
      </c>
      <c r="V188">
        <f t="shared" si="31"/>
        <v>-3.4746874875378871E-2</v>
      </c>
      <c r="W188">
        <f t="shared" si="32"/>
        <v>-6.5704099582046649E-2</v>
      </c>
    </row>
    <row r="189" spans="1:23" x14ac:dyDescent="0.55000000000000004">
      <c r="A189" s="1" t="s">
        <v>194</v>
      </c>
      <c r="B189">
        <v>7.9161282471661432E-2</v>
      </c>
      <c r="C189">
        <v>1.8596756826536831E-2</v>
      </c>
      <c r="D189">
        <v>3.7304159541503353E-2</v>
      </c>
      <c r="E189">
        <v>-5.1971611203388328E-2</v>
      </c>
      <c r="F189">
        <v>3.3134604966281067E-2</v>
      </c>
      <c r="G189">
        <v>-3.1264550358587113E-2</v>
      </c>
      <c r="Q189" s="1" t="s">
        <v>194</v>
      </c>
      <c r="R189">
        <f t="shared" si="27"/>
        <v>6.9804574258011926E-2</v>
      </c>
      <c r="S189">
        <f t="shared" si="28"/>
        <v>1.3794998193571422E-2</v>
      </c>
      <c r="T189">
        <f t="shared" si="29"/>
        <v>3.4375225321230475E-2</v>
      </c>
      <c r="U189">
        <f t="shared" si="30"/>
        <v>-6.0162598689649807E-2</v>
      </c>
      <c r="V189">
        <f t="shared" si="31"/>
        <v>2.3530326592982476E-2</v>
      </c>
      <c r="W189">
        <f t="shared" si="32"/>
        <v>-3.8326178090294427E-2</v>
      </c>
    </row>
    <row r="190" spans="1:23" x14ac:dyDescent="0.55000000000000004">
      <c r="A190" s="1" t="s">
        <v>195</v>
      </c>
      <c r="B190">
        <v>8.6235226532469511E-3</v>
      </c>
      <c r="C190">
        <v>3.5441164822029858E-3</v>
      </c>
      <c r="D190">
        <v>8.217854691189963E-3</v>
      </c>
      <c r="E190">
        <v>-1.4313452359129401E-2</v>
      </c>
      <c r="F190">
        <v>1.9852395490749689E-2</v>
      </c>
      <c r="G190">
        <v>1.318568325648339E-2</v>
      </c>
      <c r="Q190" s="1" t="s">
        <v>195</v>
      </c>
      <c r="R190">
        <f t="shared" si="27"/>
        <v>-7.3318556040256194E-4</v>
      </c>
      <c r="S190">
        <f t="shared" si="28"/>
        <v>-1.2576421507624223E-3</v>
      </c>
      <c r="T190">
        <f t="shared" si="29"/>
        <v>5.2889204709170839E-3</v>
      </c>
      <c r="U190">
        <f t="shared" si="30"/>
        <v>-2.2504439845390883E-2</v>
      </c>
      <c r="V190">
        <f t="shared" si="31"/>
        <v>1.0248117117451098E-2</v>
      </c>
      <c r="W190">
        <f t="shared" si="32"/>
        <v>6.1240555247760765E-3</v>
      </c>
    </row>
    <row r="191" spans="1:23" x14ac:dyDescent="0.55000000000000004">
      <c r="A191" s="1" t="s">
        <v>196</v>
      </c>
      <c r="B191">
        <v>-1.3419890078922079E-2</v>
      </c>
      <c r="C191">
        <v>-1.2114809621216921E-2</v>
      </c>
      <c r="D191">
        <v>-1.479732612090745E-2</v>
      </c>
      <c r="E191">
        <v>-8.1620998343251427E-3</v>
      </c>
      <c r="F191">
        <v>4.6163595430159798E-3</v>
      </c>
      <c r="G191">
        <v>-3.9615766877975411E-2</v>
      </c>
      <c r="Q191" s="1" t="s">
        <v>196</v>
      </c>
      <c r="R191">
        <f t="shared" si="27"/>
        <v>-2.2776598292571594E-2</v>
      </c>
      <c r="S191">
        <f t="shared" si="28"/>
        <v>-1.6916568254182328E-2</v>
      </c>
      <c r="T191">
        <f t="shared" si="29"/>
        <v>-1.7726260341180328E-2</v>
      </c>
      <c r="U191">
        <f t="shared" si="30"/>
        <v>-1.6353087320586625E-2</v>
      </c>
      <c r="V191">
        <f t="shared" si="31"/>
        <v>-4.9879188302826109E-3</v>
      </c>
      <c r="W191">
        <f t="shared" si="32"/>
        <v>-4.6677394609682725E-2</v>
      </c>
    </row>
    <row r="192" spans="1:23" x14ac:dyDescent="0.55000000000000004">
      <c r="A192" s="1" t="s">
        <v>197</v>
      </c>
      <c r="B192">
        <v>-2.2213706061100069E-2</v>
      </c>
      <c r="C192">
        <v>1.735454160159278E-2</v>
      </c>
      <c r="D192">
        <v>-1.2522197182359919E-2</v>
      </c>
      <c r="E192">
        <v>7.7688886159476889E-2</v>
      </c>
      <c r="F192">
        <v>6.0859070133529647E-2</v>
      </c>
      <c r="G192">
        <v>4.4499746952322727E-2</v>
      </c>
      <c r="Q192" s="1" t="s">
        <v>197</v>
      </c>
      <c r="R192">
        <f t="shared" si="27"/>
        <v>-3.1570414274749582E-2</v>
      </c>
      <c r="S192">
        <f t="shared" si="28"/>
        <v>1.2552782968627371E-2</v>
      </c>
      <c r="T192">
        <f t="shared" si="29"/>
        <v>-1.5451131402632799E-2</v>
      </c>
      <c r="U192">
        <f t="shared" si="30"/>
        <v>6.9497898673215402E-2</v>
      </c>
      <c r="V192">
        <f t="shared" si="31"/>
        <v>5.1254791760231053E-2</v>
      </c>
      <c r="W192">
        <f t="shared" si="32"/>
        <v>3.7438119220615414E-2</v>
      </c>
    </row>
    <row r="193" spans="1:23" x14ac:dyDescent="0.55000000000000004">
      <c r="A193" s="1" t="s">
        <v>198</v>
      </c>
      <c r="B193">
        <v>2.2886642358626919E-2</v>
      </c>
      <c r="C193">
        <v>1.054172101678197E-2</v>
      </c>
      <c r="D193">
        <v>-6.5521462064500602E-3</v>
      </c>
      <c r="E193">
        <v>6.4026769317789611E-2</v>
      </c>
      <c r="F193">
        <v>3.6569356335150571E-2</v>
      </c>
      <c r="G193">
        <v>3.1866531814468191E-2</v>
      </c>
      <c r="Q193" s="1" t="s">
        <v>198</v>
      </c>
      <c r="R193">
        <f t="shared" si="27"/>
        <v>1.3529934144977405E-2</v>
      </c>
      <c r="S193">
        <f t="shared" si="28"/>
        <v>5.7399623838165622E-3</v>
      </c>
      <c r="T193">
        <f t="shared" si="29"/>
        <v>-9.4810804267229393E-3</v>
      </c>
      <c r="U193">
        <f t="shared" si="30"/>
        <v>5.5835781831528125E-2</v>
      </c>
      <c r="V193">
        <f t="shared" si="31"/>
        <v>2.696507796185198E-2</v>
      </c>
      <c r="W193">
        <f t="shared" si="32"/>
        <v>2.4804904082760877E-2</v>
      </c>
    </row>
    <row r="194" spans="1:23" x14ac:dyDescent="0.55000000000000004">
      <c r="A194" s="1" t="s">
        <v>199</v>
      </c>
      <c r="B194">
        <v>-1.277763505931551E-2</v>
      </c>
      <c r="C194">
        <v>2.4673718509775622E-3</v>
      </c>
      <c r="D194">
        <v>-7.4346185426530384E-3</v>
      </c>
      <c r="E194">
        <v>-5.0827839517352258E-2</v>
      </c>
      <c r="F194">
        <v>-1.6251933254454509E-2</v>
      </c>
      <c r="G194">
        <v>-3.377900492638497E-2</v>
      </c>
      <c r="Q194" s="1" t="s">
        <v>199</v>
      </c>
      <c r="R194">
        <f t="shared" si="27"/>
        <v>-2.2134343272965023E-2</v>
      </c>
      <c r="S194">
        <f t="shared" si="28"/>
        <v>-2.3343867819878459E-3</v>
      </c>
      <c r="T194">
        <f t="shared" si="29"/>
        <v>-1.0363552762925917E-2</v>
      </c>
      <c r="U194">
        <f t="shared" si="30"/>
        <v>-5.9018827003613744E-2</v>
      </c>
      <c r="V194">
        <f t="shared" si="31"/>
        <v>-2.58562116277531E-2</v>
      </c>
      <c r="W194">
        <f t="shared" si="32"/>
        <v>-4.0840632658092284E-2</v>
      </c>
    </row>
    <row r="195" spans="1:23" x14ac:dyDescent="0.55000000000000004">
      <c r="A195" s="1" t="s">
        <v>200</v>
      </c>
      <c r="B195">
        <v>-4.7605861131121967E-2</v>
      </c>
      <c r="C195">
        <v>-1.605711519651809E-2</v>
      </c>
      <c r="D195">
        <v>-3.1412678614534888E-2</v>
      </c>
      <c r="E195">
        <v>-6.2934163194028891E-2</v>
      </c>
      <c r="F195">
        <v>-5.0782676666882187E-2</v>
      </c>
      <c r="G195">
        <v>-8.157317167478384E-2</v>
      </c>
      <c r="Q195" s="1" t="s">
        <v>200</v>
      </c>
      <c r="R195">
        <f t="shared" ref="R195:R222" si="33">B195-J$6</f>
        <v>-5.696256934477148E-2</v>
      </c>
      <c r="S195">
        <f t="shared" ref="S195:S222" si="34">C195-K$6</f>
        <v>-2.0858873829483499E-2</v>
      </c>
      <c r="T195">
        <f t="shared" ref="T195:T222" si="35">D195-L$6</f>
        <v>-3.4341612834807765E-2</v>
      </c>
      <c r="U195">
        <f t="shared" ref="U195:U222" si="36">E195-M$6</f>
        <v>-7.1125150680290378E-2</v>
      </c>
      <c r="V195">
        <f t="shared" ref="V195:V222" si="37">F195-N$6</f>
        <v>-6.0386955040180781E-2</v>
      </c>
      <c r="W195">
        <f t="shared" ref="W195:W222" si="38">G195-O$6</f>
        <v>-8.863479940649116E-2</v>
      </c>
    </row>
    <row r="196" spans="1:23" x14ac:dyDescent="0.55000000000000004">
      <c r="A196" s="1" t="s">
        <v>201</v>
      </c>
      <c r="B196">
        <v>7.3724115570933613E-2</v>
      </c>
      <c r="C196">
        <v>-1.0987931331592151E-2</v>
      </c>
      <c r="D196">
        <v>-1.933284160789495E-2</v>
      </c>
      <c r="E196">
        <v>-6.4772218344597454E-2</v>
      </c>
      <c r="F196">
        <v>-1.8257892258246481E-2</v>
      </c>
      <c r="G196">
        <v>-2.6837891295653171E-2</v>
      </c>
      <c r="Q196" s="1" t="s">
        <v>201</v>
      </c>
      <c r="R196">
        <f t="shared" si="33"/>
        <v>6.4367407357284107E-2</v>
      </c>
      <c r="S196">
        <f t="shared" si="34"/>
        <v>-1.5789689964557558E-2</v>
      </c>
      <c r="T196">
        <f t="shared" si="35"/>
        <v>-2.2261775828167827E-2</v>
      </c>
      <c r="U196">
        <f t="shared" si="36"/>
        <v>-7.296320583085894E-2</v>
      </c>
      <c r="V196">
        <f t="shared" si="37"/>
        <v>-2.7862170631545072E-2</v>
      </c>
      <c r="W196">
        <f t="shared" si="38"/>
        <v>-3.3899519027360485E-2</v>
      </c>
    </row>
    <row r="197" spans="1:23" x14ac:dyDescent="0.55000000000000004">
      <c r="A197" s="1" t="s">
        <v>202</v>
      </c>
      <c r="B197">
        <v>2.5313725649470431E-2</v>
      </c>
      <c r="C197">
        <v>4.8745462691957453E-2</v>
      </c>
      <c r="D197">
        <v>4.5366587352485777E-2</v>
      </c>
      <c r="E197">
        <v>9.2025148722063133E-2</v>
      </c>
      <c r="F197">
        <v>9.1343918026167481E-2</v>
      </c>
      <c r="G197">
        <v>0.1208176596427475</v>
      </c>
      <c r="Q197" s="1" t="s">
        <v>202</v>
      </c>
      <c r="R197">
        <f t="shared" si="33"/>
        <v>1.5957017435820918E-2</v>
      </c>
      <c r="S197">
        <f t="shared" si="34"/>
        <v>4.3943704058992047E-2</v>
      </c>
      <c r="T197">
        <f t="shared" si="35"/>
        <v>4.2437653132212899E-2</v>
      </c>
      <c r="U197">
        <f t="shared" si="36"/>
        <v>8.3834161235801646E-2</v>
      </c>
      <c r="V197">
        <f t="shared" si="37"/>
        <v>8.1739639652868887E-2</v>
      </c>
      <c r="W197">
        <f t="shared" si="38"/>
        <v>0.1137560319110402</v>
      </c>
    </row>
    <row r="198" spans="1:23" x14ac:dyDescent="0.55000000000000004">
      <c r="A198" s="1" t="s">
        <v>203</v>
      </c>
      <c r="B198">
        <v>1.2821182352028121E-2</v>
      </c>
      <c r="C198">
        <v>2.7684336755064539E-2</v>
      </c>
      <c r="D198">
        <v>3.4778188818241913E-2</v>
      </c>
      <c r="E198">
        <v>0.1171658650978105</v>
      </c>
      <c r="F198">
        <v>4.1432924291342932E-2</v>
      </c>
      <c r="G198">
        <v>8.1120774821368924E-2</v>
      </c>
      <c r="Q198" s="1" t="s">
        <v>203</v>
      </c>
      <c r="R198">
        <f t="shared" si="33"/>
        <v>3.4644741383786076E-3</v>
      </c>
      <c r="S198">
        <f t="shared" si="34"/>
        <v>2.288257812209913E-2</v>
      </c>
      <c r="T198">
        <f t="shared" si="35"/>
        <v>3.1849254597969036E-2</v>
      </c>
      <c r="U198">
        <f t="shared" si="36"/>
        <v>0.10897487761154902</v>
      </c>
      <c r="V198">
        <f t="shared" si="37"/>
        <v>3.1828645918044338E-2</v>
      </c>
      <c r="W198">
        <f t="shared" si="38"/>
        <v>7.4059147089661603E-2</v>
      </c>
    </row>
    <row r="199" spans="1:23" x14ac:dyDescent="0.55000000000000004">
      <c r="A199" s="1" t="s">
        <v>204</v>
      </c>
      <c r="B199">
        <v>-1.4228180398366369E-2</v>
      </c>
      <c r="C199">
        <v>1.069859610604618E-2</v>
      </c>
      <c r="D199">
        <v>6.3706471277313881E-3</v>
      </c>
      <c r="E199">
        <v>-3.5488015149047758E-2</v>
      </c>
      <c r="F199">
        <v>2.0045393524387389E-2</v>
      </c>
      <c r="G199">
        <v>-3.8880266166486883E-2</v>
      </c>
      <c r="Q199" s="1" t="s">
        <v>204</v>
      </c>
      <c r="R199">
        <f t="shared" si="33"/>
        <v>-2.3584888612015881E-2</v>
      </c>
      <c r="S199">
        <f t="shared" si="34"/>
        <v>5.8968374730807719E-3</v>
      </c>
      <c r="T199">
        <f t="shared" si="35"/>
        <v>3.4417129074585094E-3</v>
      </c>
      <c r="U199">
        <f t="shared" si="36"/>
        <v>-4.3679002635309244E-2</v>
      </c>
      <c r="V199">
        <f t="shared" si="37"/>
        <v>1.0441115151088799E-2</v>
      </c>
      <c r="W199">
        <f t="shared" si="38"/>
        <v>-4.5941893898194197E-2</v>
      </c>
    </row>
    <row r="200" spans="1:23" x14ac:dyDescent="0.55000000000000004">
      <c r="A200" s="1" t="s">
        <v>205</v>
      </c>
      <c r="B200">
        <v>4.5635480195191924E-3</v>
      </c>
      <c r="C200">
        <v>-1.9359414042805501E-3</v>
      </c>
      <c r="D200">
        <v>-2.3222176576066841E-2</v>
      </c>
      <c r="E200">
        <v>5.6252372077008277E-2</v>
      </c>
      <c r="F200">
        <v>5.2186845059407627E-2</v>
      </c>
      <c r="G200">
        <v>1.9787916833398759E-2</v>
      </c>
      <c r="Q200" s="1" t="s">
        <v>205</v>
      </c>
      <c r="R200">
        <f t="shared" si="33"/>
        <v>-4.7931601941303206E-3</v>
      </c>
      <c r="S200">
        <f t="shared" si="34"/>
        <v>-6.7377000372459582E-3</v>
      </c>
      <c r="T200">
        <f t="shared" si="35"/>
        <v>-2.6151110796339718E-2</v>
      </c>
      <c r="U200">
        <f t="shared" si="36"/>
        <v>4.8061384590746797E-2</v>
      </c>
      <c r="V200">
        <f t="shared" si="37"/>
        <v>4.2582566686109033E-2</v>
      </c>
      <c r="W200">
        <f t="shared" si="38"/>
        <v>1.2726289101691445E-2</v>
      </c>
    </row>
    <row r="201" spans="1:23" x14ac:dyDescent="0.55000000000000004">
      <c r="A201" s="1" t="s">
        <v>206</v>
      </c>
      <c r="B201">
        <v>8.6683238464626111E-2</v>
      </c>
      <c r="C201">
        <v>1.017888263220512E-2</v>
      </c>
      <c r="D201">
        <v>7.1341272204183959E-3</v>
      </c>
      <c r="E201">
        <v>3.2248582127701653E-2</v>
      </c>
      <c r="F201">
        <v>2.95032632864487E-2</v>
      </c>
      <c r="G201">
        <v>1.0870866125039401E-2</v>
      </c>
      <c r="Q201" s="1" t="s">
        <v>206</v>
      </c>
      <c r="R201">
        <f t="shared" si="33"/>
        <v>7.7326530250976605E-2</v>
      </c>
      <c r="S201">
        <f t="shared" si="34"/>
        <v>5.377123999239712E-3</v>
      </c>
      <c r="T201">
        <f t="shared" si="35"/>
        <v>4.2051930001455167E-3</v>
      </c>
      <c r="U201">
        <f t="shared" si="36"/>
        <v>2.405759464144017E-2</v>
      </c>
      <c r="V201">
        <f t="shared" si="37"/>
        <v>1.9898984913150109E-2</v>
      </c>
      <c r="W201">
        <f t="shared" si="38"/>
        <v>3.8092383933320869E-3</v>
      </c>
    </row>
    <row r="202" spans="1:23" x14ac:dyDescent="0.55000000000000004">
      <c r="A202" s="1" t="s">
        <v>207</v>
      </c>
      <c r="B202">
        <v>2.989497307015121E-2</v>
      </c>
      <c r="C202">
        <v>-1.2934728145953089E-2</v>
      </c>
      <c r="D202">
        <v>-3.1562810233739191E-2</v>
      </c>
      <c r="E202">
        <v>-6.6108127305223863E-2</v>
      </c>
      <c r="F202">
        <v>-3.7337904294279627E-2</v>
      </c>
      <c r="G202">
        <v>-7.157274026063043E-2</v>
      </c>
      <c r="Q202" s="1" t="s">
        <v>207</v>
      </c>
      <c r="R202">
        <f t="shared" si="33"/>
        <v>2.0538264856501696E-2</v>
      </c>
      <c r="S202">
        <f t="shared" si="34"/>
        <v>-1.7736486778918498E-2</v>
      </c>
      <c r="T202">
        <f t="shared" si="35"/>
        <v>-3.4491744454012069E-2</v>
      </c>
      <c r="U202">
        <f t="shared" si="36"/>
        <v>-7.4299114791485349E-2</v>
      </c>
      <c r="V202">
        <f t="shared" si="37"/>
        <v>-4.6942182667578214E-2</v>
      </c>
      <c r="W202">
        <f t="shared" si="38"/>
        <v>-7.863436799233775E-2</v>
      </c>
    </row>
    <row r="203" spans="1:23" x14ac:dyDescent="0.55000000000000004">
      <c r="A203" s="1" t="s">
        <v>208</v>
      </c>
      <c r="B203">
        <v>1.618921042912724E-2</v>
      </c>
      <c r="C203">
        <v>1.6174574279615331E-2</v>
      </c>
      <c r="D203">
        <v>1.795203428695169E-2</v>
      </c>
      <c r="E203">
        <v>5.0382818482346048E-2</v>
      </c>
      <c r="F203">
        <v>5.0579651010779443E-2</v>
      </c>
      <c r="G203">
        <v>4.5597199818879552E-2</v>
      </c>
      <c r="Q203" s="1" t="s">
        <v>208</v>
      </c>
      <c r="R203">
        <f t="shared" si="33"/>
        <v>6.8325022154777267E-3</v>
      </c>
      <c r="S203">
        <f t="shared" si="34"/>
        <v>1.1372815646649923E-2</v>
      </c>
      <c r="T203">
        <f t="shared" si="35"/>
        <v>1.5023100066678811E-2</v>
      </c>
      <c r="U203">
        <f t="shared" si="36"/>
        <v>4.2191830996084562E-2</v>
      </c>
      <c r="V203">
        <f t="shared" si="37"/>
        <v>4.0975372637480856E-2</v>
      </c>
      <c r="W203">
        <f t="shared" si="38"/>
        <v>3.8535572087172239E-2</v>
      </c>
    </row>
    <row r="204" spans="1:23" x14ac:dyDescent="0.55000000000000004">
      <c r="A204" s="1" t="s">
        <v>209</v>
      </c>
      <c r="B204">
        <v>-1.346997402745798E-3</v>
      </c>
      <c r="C204">
        <v>5.40118181053173E-3</v>
      </c>
      <c r="D204">
        <v>1.2159859221860581E-2</v>
      </c>
      <c r="E204">
        <v>-1.3996203059862161E-2</v>
      </c>
      <c r="F204">
        <v>3.1950963446036873E-2</v>
      </c>
      <c r="G204">
        <v>6.2471902962628612E-3</v>
      </c>
      <c r="Q204" s="1" t="s">
        <v>209</v>
      </c>
      <c r="R204">
        <f t="shared" si="33"/>
        <v>-1.0703705616395311E-2</v>
      </c>
      <c r="S204">
        <f t="shared" si="34"/>
        <v>5.9942317756632186E-4</v>
      </c>
      <c r="T204">
        <f t="shared" si="35"/>
        <v>9.2309250015877014E-3</v>
      </c>
      <c r="U204">
        <f t="shared" si="36"/>
        <v>-2.2187190546123642E-2</v>
      </c>
      <c r="V204">
        <f t="shared" si="37"/>
        <v>2.2346685072738282E-2</v>
      </c>
      <c r="W204">
        <f t="shared" si="38"/>
        <v>-8.1443743544445252E-4</v>
      </c>
    </row>
    <row r="205" spans="1:23" x14ac:dyDescent="0.55000000000000004">
      <c r="A205" s="1" t="s">
        <v>210</v>
      </c>
      <c r="B205">
        <v>5.3671963349382727E-2</v>
      </c>
      <c r="C205">
        <v>2.2896522952268409E-2</v>
      </c>
      <c r="D205">
        <v>2.8900737260255219E-2</v>
      </c>
      <c r="E205">
        <v>0.1064364443383552</v>
      </c>
      <c r="F205">
        <v>1.5374476981935061E-2</v>
      </c>
      <c r="G205">
        <v>9.2811646951774351E-2</v>
      </c>
      <c r="Q205" s="1" t="s">
        <v>210</v>
      </c>
      <c r="R205">
        <f t="shared" si="33"/>
        <v>4.4315255135733214E-2</v>
      </c>
      <c r="S205">
        <f t="shared" si="34"/>
        <v>1.8094764319303E-2</v>
      </c>
      <c r="T205">
        <f t="shared" si="35"/>
        <v>2.5971803039982342E-2</v>
      </c>
      <c r="U205">
        <f t="shared" si="36"/>
        <v>9.824545685209371E-2</v>
      </c>
      <c r="V205">
        <f t="shared" si="37"/>
        <v>5.77019860863647E-3</v>
      </c>
      <c r="W205">
        <f t="shared" si="38"/>
        <v>8.5750019220067031E-2</v>
      </c>
    </row>
    <row r="206" spans="1:23" x14ac:dyDescent="0.55000000000000004">
      <c r="A206" s="1" t="s">
        <v>211</v>
      </c>
      <c r="B206">
        <v>2.0922490269364991E-2</v>
      </c>
      <c r="C206">
        <v>1.5517617776539041E-2</v>
      </c>
      <c r="D206">
        <v>1.349365235341948E-2</v>
      </c>
      <c r="E206">
        <v>-1.6885526790421431E-2</v>
      </c>
      <c r="F206">
        <v>2.3365320105043441E-2</v>
      </c>
      <c r="G206">
        <v>5.2206512447977797E-2</v>
      </c>
      <c r="Q206" s="1" t="s">
        <v>211</v>
      </c>
      <c r="R206">
        <f t="shared" si="33"/>
        <v>1.1565782055715478E-2</v>
      </c>
      <c r="S206">
        <f t="shared" si="34"/>
        <v>1.0715859143573633E-2</v>
      </c>
      <c r="T206">
        <f t="shared" si="35"/>
        <v>1.05647181331466E-2</v>
      </c>
      <c r="U206">
        <f t="shared" si="36"/>
        <v>-2.5076514276682914E-2</v>
      </c>
      <c r="V206">
        <f t="shared" si="37"/>
        <v>1.376104173174485E-2</v>
      </c>
      <c r="W206">
        <f t="shared" si="38"/>
        <v>4.5144884716270484E-2</v>
      </c>
    </row>
    <row r="207" spans="1:23" x14ac:dyDescent="0.55000000000000004">
      <c r="A207" s="1" t="s">
        <v>212</v>
      </c>
      <c r="B207">
        <v>5.0888514912532663E-2</v>
      </c>
      <c r="C207">
        <v>1.7397931439606221E-2</v>
      </c>
      <c r="D207">
        <v>1.3866506315890479E-2</v>
      </c>
      <c r="E207">
        <v>3.6805192706699241E-3</v>
      </c>
      <c r="F207">
        <v>1.7882730410046621E-2</v>
      </c>
      <c r="G207">
        <v>2.407233156908584E-2</v>
      </c>
      <c r="Q207" s="1" t="s">
        <v>212</v>
      </c>
      <c r="R207">
        <f t="shared" si="33"/>
        <v>4.153180669888315E-2</v>
      </c>
      <c r="S207">
        <f t="shared" si="34"/>
        <v>1.2596172806640812E-2</v>
      </c>
      <c r="T207">
        <f t="shared" si="35"/>
        <v>1.09375720956176E-2</v>
      </c>
      <c r="U207">
        <f t="shared" si="36"/>
        <v>-4.5104682155915586E-3</v>
      </c>
      <c r="V207">
        <f t="shared" si="37"/>
        <v>8.2784520367480303E-3</v>
      </c>
      <c r="W207">
        <f t="shared" si="38"/>
        <v>1.7010703837378526E-2</v>
      </c>
    </row>
    <row r="208" spans="1:23" x14ac:dyDescent="0.55000000000000004">
      <c r="A208" s="1" t="s">
        <v>213</v>
      </c>
      <c r="B208">
        <v>4.2993487423709231E-2</v>
      </c>
      <c r="C208">
        <v>-9.7027086921787076E-3</v>
      </c>
      <c r="D208">
        <v>-3.3822852352576427E-2</v>
      </c>
      <c r="E208">
        <v>-1.080605041525284E-2</v>
      </c>
      <c r="F208">
        <v>-5.8837349791066576E-3</v>
      </c>
      <c r="G208">
        <v>-2.5427019228721259E-2</v>
      </c>
      <c r="Q208" s="1" t="s">
        <v>213</v>
      </c>
      <c r="R208">
        <f t="shared" si="33"/>
        <v>3.3636779210059718E-2</v>
      </c>
      <c r="S208">
        <f t="shared" si="34"/>
        <v>-1.4504467325144117E-2</v>
      </c>
      <c r="T208">
        <f t="shared" si="35"/>
        <v>-3.6751786572849304E-2</v>
      </c>
      <c r="U208">
        <f t="shared" si="36"/>
        <v>-1.8997037901514323E-2</v>
      </c>
      <c r="V208">
        <f t="shared" si="37"/>
        <v>-1.5488013352405249E-2</v>
      </c>
      <c r="W208">
        <f t="shared" si="38"/>
        <v>-3.2488646960428573E-2</v>
      </c>
    </row>
    <row r="209" spans="1:23" x14ac:dyDescent="0.55000000000000004">
      <c r="A209" s="1" t="s">
        <v>214</v>
      </c>
      <c r="B209">
        <v>-3.1241364603207918E-2</v>
      </c>
      <c r="C209">
        <v>1.6308171319677989E-2</v>
      </c>
      <c r="D209">
        <v>1.003249977867493E-2</v>
      </c>
      <c r="E209">
        <v>0.1107181572518714</v>
      </c>
      <c r="F209">
        <v>5.9633521847224813E-2</v>
      </c>
      <c r="G209">
        <v>4.2591711513138453E-2</v>
      </c>
      <c r="Q209" s="1" t="s">
        <v>214</v>
      </c>
      <c r="R209">
        <f t="shared" si="33"/>
        <v>-4.0598072816857428E-2</v>
      </c>
      <c r="S209">
        <f t="shared" si="34"/>
        <v>1.150641268671258E-2</v>
      </c>
      <c r="T209">
        <f t="shared" si="35"/>
        <v>7.1035655584020512E-3</v>
      </c>
      <c r="U209">
        <f t="shared" si="36"/>
        <v>0.10252716976560991</v>
      </c>
      <c r="V209">
        <f t="shared" si="37"/>
        <v>5.0029243473926219E-2</v>
      </c>
      <c r="W209">
        <f t="shared" si="38"/>
        <v>3.5530083781431139E-2</v>
      </c>
    </row>
    <row r="210" spans="1:23" x14ac:dyDescent="0.55000000000000004">
      <c r="A210" s="1" t="s">
        <v>215</v>
      </c>
      <c r="B210">
        <v>-1.40884869362421E-2</v>
      </c>
      <c r="C210">
        <v>-1.243725606982748E-2</v>
      </c>
      <c r="D210">
        <v>-2.5775101439076461E-2</v>
      </c>
      <c r="E210">
        <v>-8.6451288516782632E-2</v>
      </c>
      <c r="F210">
        <v>-2.7333955518555331E-2</v>
      </c>
      <c r="G210">
        <v>-9.2502095155755248E-2</v>
      </c>
      <c r="Q210" s="1" t="s">
        <v>215</v>
      </c>
      <c r="R210">
        <f t="shared" si="33"/>
        <v>-2.3445195149891615E-2</v>
      </c>
      <c r="S210">
        <f t="shared" si="34"/>
        <v>-1.7239014702792887E-2</v>
      </c>
      <c r="T210">
        <f t="shared" si="35"/>
        <v>-2.8704035659349338E-2</v>
      </c>
      <c r="U210">
        <f t="shared" si="36"/>
        <v>-9.4642276003044118E-2</v>
      </c>
      <c r="V210">
        <f t="shared" si="37"/>
        <v>-3.6938233891853925E-2</v>
      </c>
      <c r="W210">
        <f t="shared" si="38"/>
        <v>-9.9563722887462569E-2</v>
      </c>
    </row>
    <row r="211" spans="1:23" x14ac:dyDescent="0.55000000000000004">
      <c r="A211" s="1" t="s">
        <v>216</v>
      </c>
      <c r="B211">
        <v>6.7856078736433956E-2</v>
      </c>
      <c r="C211">
        <v>2.346953438486454E-2</v>
      </c>
      <c r="D211">
        <v>1.258928389665437E-2</v>
      </c>
      <c r="E211">
        <v>2.8025046844990738E-2</v>
      </c>
      <c r="F211">
        <v>3.0312573838056519E-2</v>
      </c>
      <c r="G211">
        <v>2.6336763940605579E-2</v>
      </c>
      <c r="Q211" s="1" t="s">
        <v>216</v>
      </c>
      <c r="R211">
        <f t="shared" si="33"/>
        <v>5.8499370522784443E-2</v>
      </c>
      <c r="S211">
        <f t="shared" si="34"/>
        <v>1.8667775751899131E-2</v>
      </c>
      <c r="T211">
        <f t="shared" si="35"/>
        <v>9.6603496763814911E-3</v>
      </c>
      <c r="U211">
        <f t="shared" si="36"/>
        <v>1.9834059358729256E-2</v>
      </c>
      <c r="V211">
        <f t="shared" si="37"/>
        <v>2.0708295464757928E-2</v>
      </c>
      <c r="W211">
        <f t="shared" si="38"/>
        <v>1.9275136208898265E-2</v>
      </c>
    </row>
    <row r="212" spans="1:23" x14ac:dyDescent="0.55000000000000004">
      <c r="A212" s="1" t="s">
        <v>217</v>
      </c>
      <c r="B212">
        <v>1.8216241876358948E-2</v>
      </c>
      <c r="C212">
        <v>5.1429707967900473E-3</v>
      </c>
      <c r="D212">
        <v>2.4725990632215259E-2</v>
      </c>
      <c r="E212">
        <v>-5.223412219438528E-2</v>
      </c>
      <c r="F212">
        <v>-1.2694837033450311E-2</v>
      </c>
      <c r="G212">
        <v>3.6996355569029797E-2</v>
      </c>
      <c r="Q212" s="1" t="s">
        <v>217</v>
      </c>
      <c r="R212">
        <f t="shared" si="33"/>
        <v>8.8595336627094352E-3</v>
      </c>
      <c r="S212">
        <f t="shared" si="34"/>
        <v>3.4121216382463921E-4</v>
      </c>
      <c r="T212">
        <f t="shared" si="35"/>
        <v>2.1797056411942382E-2</v>
      </c>
      <c r="U212">
        <f t="shared" si="36"/>
        <v>-6.0425109680646766E-2</v>
      </c>
      <c r="V212">
        <f t="shared" si="37"/>
        <v>-2.22991154067489E-2</v>
      </c>
      <c r="W212">
        <f t="shared" si="38"/>
        <v>2.9934727837322483E-2</v>
      </c>
    </row>
    <row r="213" spans="1:23" x14ac:dyDescent="0.55000000000000004">
      <c r="A213" s="1" t="s">
        <v>218</v>
      </c>
      <c r="B213">
        <v>9.4465858899983157E-2</v>
      </c>
      <c r="C213">
        <v>-1.1008782922090289E-2</v>
      </c>
      <c r="D213">
        <v>3.7183494911003918E-3</v>
      </c>
      <c r="E213">
        <v>-7.0626669917842611E-2</v>
      </c>
      <c r="F213">
        <v>-5.8551232107246998E-2</v>
      </c>
      <c r="G213">
        <v>-3.5782774853348021E-2</v>
      </c>
      <c r="Q213" s="1" t="s">
        <v>218</v>
      </c>
      <c r="R213">
        <f t="shared" si="33"/>
        <v>8.5109150686333651E-2</v>
      </c>
      <c r="S213">
        <f t="shared" si="34"/>
        <v>-1.5810541555055697E-2</v>
      </c>
      <c r="T213">
        <f t="shared" si="35"/>
        <v>7.894152708275131E-4</v>
      </c>
      <c r="U213">
        <f t="shared" si="36"/>
        <v>-7.8817657404104097E-2</v>
      </c>
      <c r="V213">
        <f t="shared" si="37"/>
        <v>-6.8155510480545592E-2</v>
      </c>
      <c r="W213">
        <f t="shared" si="38"/>
        <v>-4.2844402585055334E-2</v>
      </c>
    </row>
    <row r="214" spans="1:23" x14ac:dyDescent="0.55000000000000004">
      <c r="A214" s="1" t="s">
        <v>219</v>
      </c>
      <c r="B214">
        <v>5.424437277239913E-2</v>
      </c>
      <c r="C214">
        <v>9.9611364751162057E-4</v>
      </c>
      <c r="D214">
        <v>1.025450231954173E-2</v>
      </c>
      <c r="E214">
        <v>-2.1017163317988748E-2</v>
      </c>
      <c r="F214">
        <v>-5.688032093898121E-3</v>
      </c>
      <c r="G214">
        <v>-1.438744265455438E-2</v>
      </c>
      <c r="Q214" s="1" t="s">
        <v>219</v>
      </c>
      <c r="R214">
        <f t="shared" si="33"/>
        <v>4.4887664558749617E-2</v>
      </c>
      <c r="S214">
        <f t="shared" si="34"/>
        <v>-3.8056449854537875E-3</v>
      </c>
      <c r="T214">
        <f t="shared" si="35"/>
        <v>7.3255680992688511E-3</v>
      </c>
      <c r="U214">
        <f t="shared" si="36"/>
        <v>-2.9208150804250231E-2</v>
      </c>
      <c r="V214">
        <f t="shared" si="37"/>
        <v>-1.5292310467196712E-2</v>
      </c>
      <c r="W214">
        <f t="shared" si="38"/>
        <v>-2.1449070386261693E-2</v>
      </c>
    </row>
    <row r="215" spans="1:23" x14ac:dyDescent="0.55000000000000004">
      <c r="A215" s="1" t="s">
        <v>220</v>
      </c>
      <c r="B215">
        <v>-5.5957769465042606E-4</v>
      </c>
      <c r="C215">
        <v>1.7266718270133371E-2</v>
      </c>
      <c r="D215">
        <v>-1.246563751303442E-2</v>
      </c>
      <c r="E215">
        <v>5.239664973435354E-2</v>
      </c>
      <c r="F215">
        <v>6.2844788852580713E-2</v>
      </c>
      <c r="G215">
        <v>1.1207853699259919E-2</v>
      </c>
      <c r="Q215" s="1" t="s">
        <v>220</v>
      </c>
      <c r="R215">
        <f t="shared" si="33"/>
        <v>-9.9162859082999391E-3</v>
      </c>
      <c r="S215">
        <f t="shared" si="34"/>
        <v>1.2464959637167962E-2</v>
      </c>
      <c r="T215">
        <f t="shared" si="35"/>
        <v>-1.53945717333073E-2</v>
      </c>
      <c r="U215">
        <f t="shared" si="36"/>
        <v>4.4205662248092054E-2</v>
      </c>
      <c r="V215">
        <f t="shared" si="37"/>
        <v>5.3240510479282119E-2</v>
      </c>
      <c r="W215">
        <f t="shared" si="38"/>
        <v>4.1462259675526057E-3</v>
      </c>
    </row>
    <row r="216" spans="1:23" x14ac:dyDescent="0.55000000000000004">
      <c r="A216" s="1" t="s">
        <v>221</v>
      </c>
      <c r="B216">
        <v>4.0513189855819753E-3</v>
      </c>
      <c r="C216">
        <v>1.877066899701019E-2</v>
      </c>
      <c r="D216">
        <v>1.599911203213877E-2</v>
      </c>
      <c r="E216">
        <v>5.227474664663645E-2</v>
      </c>
      <c r="F216">
        <v>4.8287222813282238E-2</v>
      </c>
      <c r="G216">
        <v>-2.910824806044654E-3</v>
      </c>
      <c r="Q216" s="1" t="s">
        <v>221</v>
      </c>
      <c r="R216">
        <f t="shared" si="33"/>
        <v>-5.3053892280675377E-3</v>
      </c>
      <c r="S216">
        <f t="shared" si="34"/>
        <v>1.3968910364044781E-2</v>
      </c>
      <c r="T216">
        <f t="shared" si="35"/>
        <v>1.3070177811865891E-2</v>
      </c>
      <c r="U216">
        <f t="shared" si="36"/>
        <v>4.4083759160374963E-2</v>
      </c>
      <c r="V216">
        <f t="shared" si="37"/>
        <v>3.8682944439983644E-2</v>
      </c>
      <c r="W216">
        <f t="shared" si="38"/>
        <v>-9.9724525377519677E-3</v>
      </c>
    </row>
    <row r="217" spans="1:23" x14ac:dyDescent="0.55000000000000004">
      <c r="A217" s="1" t="s">
        <v>222</v>
      </c>
      <c r="B217">
        <v>-6.1345510598058714E-3</v>
      </c>
      <c r="C217">
        <v>1.3840833170972731E-3</v>
      </c>
      <c r="D217">
        <v>-5.8254491388356477E-3</v>
      </c>
      <c r="E217">
        <v>1.9494045644281369E-2</v>
      </c>
      <c r="F217">
        <v>2.6055910950950171E-2</v>
      </c>
      <c r="G217">
        <v>1.0731473362868281E-2</v>
      </c>
      <c r="Q217" s="1" t="s">
        <v>222</v>
      </c>
      <c r="R217">
        <f t="shared" si="33"/>
        <v>-1.5491259273455384E-2</v>
      </c>
      <c r="S217">
        <f t="shared" si="34"/>
        <v>-3.4176753158681348E-3</v>
      </c>
      <c r="T217">
        <f t="shared" si="35"/>
        <v>-8.7543833591085269E-3</v>
      </c>
      <c r="U217">
        <f t="shared" si="36"/>
        <v>1.1303058158019887E-2</v>
      </c>
      <c r="V217">
        <f t="shared" si="37"/>
        <v>1.645163257765158E-2</v>
      </c>
      <c r="W217">
        <f t="shared" si="38"/>
        <v>3.6698456311609669E-3</v>
      </c>
    </row>
    <row r="218" spans="1:23" x14ac:dyDescent="0.55000000000000004">
      <c r="A218" s="1" t="s">
        <v>223</v>
      </c>
      <c r="B218">
        <v>4.9874624687468387E-2</v>
      </c>
      <c r="C218">
        <v>1.072124354488202E-2</v>
      </c>
      <c r="D218">
        <v>1.6387487204017729E-2</v>
      </c>
      <c r="E218">
        <v>7.1926679416015604E-2</v>
      </c>
      <c r="F218">
        <v>2.0519492148202149E-2</v>
      </c>
      <c r="G218">
        <v>3.4776758306325428E-2</v>
      </c>
      <c r="Q218" s="1" t="s">
        <v>223</v>
      </c>
      <c r="R218">
        <f t="shared" si="33"/>
        <v>4.0517916473818874E-2</v>
      </c>
      <c r="S218">
        <f t="shared" si="34"/>
        <v>5.9194849119166117E-3</v>
      </c>
      <c r="T218">
        <f t="shared" si="35"/>
        <v>1.345855298374485E-2</v>
      </c>
      <c r="U218">
        <f t="shared" si="36"/>
        <v>6.3735691929754118E-2</v>
      </c>
      <c r="V218">
        <f t="shared" si="37"/>
        <v>1.0915213774903558E-2</v>
      </c>
      <c r="W218">
        <f t="shared" si="38"/>
        <v>2.7715130574618115E-2</v>
      </c>
    </row>
    <row r="219" spans="1:23" x14ac:dyDescent="0.55000000000000004">
      <c r="A219" s="1" t="s">
        <v>224</v>
      </c>
      <c r="B219">
        <v>0.1175841576862713</v>
      </c>
      <c r="C219">
        <v>9.1532769611466502E-3</v>
      </c>
      <c r="D219">
        <v>6.5013840044183544E-3</v>
      </c>
      <c r="E219">
        <v>2.887281263875385E-2</v>
      </c>
      <c r="F219">
        <v>3.2757089705601088E-2</v>
      </c>
      <c r="G219">
        <v>-8.8898858294292893E-3</v>
      </c>
      <c r="Q219" s="1" t="s">
        <v>224</v>
      </c>
      <c r="R219">
        <f t="shared" si="33"/>
        <v>0.10822744947262178</v>
      </c>
      <c r="S219">
        <f t="shared" si="34"/>
        <v>4.3515183281812421E-3</v>
      </c>
      <c r="T219">
        <f t="shared" si="35"/>
        <v>3.5724497841454757E-3</v>
      </c>
      <c r="U219">
        <f t="shared" si="36"/>
        <v>2.0681825152492367E-2</v>
      </c>
      <c r="V219">
        <f t="shared" si="37"/>
        <v>2.3152811332302497E-2</v>
      </c>
      <c r="W219">
        <f t="shared" si="38"/>
        <v>-1.5951513561136603E-2</v>
      </c>
    </row>
    <row r="220" spans="1:23" x14ac:dyDescent="0.55000000000000004">
      <c r="A220" s="1" t="s">
        <v>225</v>
      </c>
      <c r="B220">
        <v>3.5586670754335532E-2</v>
      </c>
      <c r="C220">
        <v>-6.7177801836404427E-5</v>
      </c>
      <c r="D220">
        <v>7.3327940734113639E-3</v>
      </c>
      <c r="E220">
        <v>2.0534040907161929E-2</v>
      </c>
      <c r="F220">
        <v>2.6676008952081661E-2</v>
      </c>
      <c r="G220">
        <v>-1.518510712410104E-2</v>
      </c>
      <c r="Q220" s="1" t="s">
        <v>225</v>
      </c>
      <c r="R220">
        <f t="shared" si="33"/>
        <v>2.6229962540686019E-2</v>
      </c>
      <c r="S220">
        <f t="shared" si="34"/>
        <v>-4.8689364348018125E-3</v>
      </c>
      <c r="T220">
        <f t="shared" si="35"/>
        <v>4.4038598531384848E-3</v>
      </c>
      <c r="U220">
        <f t="shared" si="36"/>
        <v>1.2343053420900446E-2</v>
      </c>
      <c r="V220">
        <f t="shared" si="37"/>
        <v>1.707173057878307E-2</v>
      </c>
      <c r="W220">
        <f t="shared" si="38"/>
        <v>-2.2246734855808352E-2</v>
      </c>
    </row>
    <row r="221" spans="1:23" x14ac:dyDescent="0.55000000000000004">
      <c r="A221" s="1" t="s">
        <v>226</v>
      </c>
      <c r="B221">
        <v>5.3678175670231143E-2</v>
      </c>
      <c r="C221">
        <v>7.077243011041956E-3</v>
      </c>
      <c r="D221">
        <v>9.7891546445725286E-3</v>
      </c>
      <c r="E221">
        <v>1.0234349371224029E-2</v>
      </c>
      <c r="F221">
        <v>1.949928324921357E-3</v>
      </c>
      <c r="G221">
        <v>2.4220618056336681E-2</v>
      </c>
      <c r="Q221" s="1" t="s">
        <v>226</v>
      </c>
      <c r="R221">
        <f t="shared" si="33"/>
        <v>4.432146745658163E-2</v>
      </c>
      <c r="S221">
        <f t="shared" si="34"/>
        <v>2.2754843780765479E-3</v>
      </c>
      <c r="T221">
        <f t="shared" si="35"/>
        <v>6.8602204242996494E-3</v>
      </c>
      <c r="U221">
        <f t="shared" si="36"/>
        <v>2.0433618849625464E-3</v>
      </c>
      <c r="V221">
        <f t="shared" si="37"/>
        <v>-7.6543500483772335E-3</v>
      </c>
      <c r="W221">
        <f t="shared" si="38"/>
        <v>1.7158990324629367E-2</v>
      </c>
    </row>
    <row r="222" spans="1:23" x14ac:dyDescent="0.55000000000000004">
      <c r="A222" s="1" t="s">
        <v>227</v>
      </c>
      <c r="B222">
        <v>2.1733506676447911E-2</v>
      </c>
      <c r="C222">
        <v>6.3240878552184299E-4</v>
      </c>
      <c r="D222">
        <v>-1.063804327298667E-2</v>
      </c>
      <c r="E222">
        <v>-1.041206406240436E-2</v>
      </c>
      <c r="F222">
        <v>-2.1510839531859731E-3</v>
      </c>
      <c r="G222">
        <v>-3.1202049786798081E-2</v>
      </c>
      <c r="Q222" s="1" t="s">
        <v>227</v>
      </c>
      <c r="R222">
        <f t="shared" si="33"/>
        <v>1.2376798462798398E-2</v>
      </c>
      <c r="S222">
        <f t="shared" si="34"/>
        <v>-4.1693498474435651E-3</v>
      </c>
      <c r="T222">
        <f t="shared" si="35"/>
        <v>-1.3566977493259549E-2</v>
      </c>
      <c r="U222">
        <f t="shared" si="36"/>
        <v>-1.8603051548665844E-2</v>
      </c>
      <c r="V222">
        <f t="shared" si="37"/>
        <v>-1.1755362326484563E-2</v>
      </c>
      <c r="W222">
        <f t="shared" si="38"/>
        <v>-3.8263677518505394E-2</v>
      </c>
    </row>
  </sheetData>
  <mergeCells count="3">
    <mergeCell ref="I1:O1"/>
    <mergeCell ref="I20:O20"/>
    <mergeCell ref="I37:O3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EB57F-6F13-4722-BB62-8D07B44262DE}">
  <dimension ref="A1:W222"/>
  <sheetViews>
    <sheetView tabSelected="1" zoomScale="120" zoomScaleNormal="120" workbookViewId="0">
      <selection activeCell="I40" sqref="I40"/>
    </sheetView>
  </sheetViews>
  <sheetFormatPr defaultRowHeight="14.4" x14ac:dyDescent="0.55000000000000004"/>
  <cols>
    <col min="1" max="1" width="13.26171875" customWidth="1"/>
    <col min="9" max="9" width="16.20703125" customWidth="1"/>
    <col min="17" max="17" width="13.26171875" customWidth="1"/>
  </cols>
  <sheetData>
    <row r="1" spans="1:23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6" t="s">
        <v>228</v>
      </c>
      <c r="J1" s="7"/>
      <c r="K1" s="7"/>
      <c r="L1" s="7"/>
      <c r="M1" s="7"/>
      <c r="N1" s="7"/>
      <c r="O1" s="7"/>
      <c r="Q1" s="1" t="s">
        <v>0</v>
      </c>
      <c r="R1" s="1" t="s">
        <v>1</v>
      </c>
      <c r="S1" s="1" t="s">
        <v>2</v>
      </c>
      <c r="T1" s="1" t="s">
        <v>3</v>
      </c>
      <c r="U1" s="1" t="s">
        <v>4</v>
      </c>
      <c r="V1" s="1" t="s">
        <v>5</v>
      </c>
      <c r="W1" s="1" t="s">
        <v>6</v>
      </c>
    </row>
    <row r="2" spans="1:23" x14ac:dyDescent="0.55000000000000004">
      <c r="A2" s="1" t="s">
        <v>7</v>
      </c>
      <c r="B2">
        <v>1.1095846137414661E-2</v>
      </c>
      <c r="C2">
        <v>5.1355595916728003E-2</v>
      </c>
      <c r="D2">
        <v>2.2591061242018599E-2</v>
      </c>
      <c r="E2">
        <v>2.1271104640217201E-2</v>
      </c>
      <c r="F2">
        <v>1.28328853442008E-2</v>
      </c>
      <c r="G2">
        <v>6.7444943696306936E-2</v>
      </c>
      <c r="I2" t="s">
        <v>229</v>
      </c>
      <c r="J2">
        <v>3.0000000000000001E-3</v>
      </c>
      <c r="Q2" s="1" t="s">
        <v>7</v>
      </c>
      <c r="R2">
        <f>B2-J$6</f>
        <v>1.7391379237651477E-3</v>
      </c>
      <c r="S2">
        <f t="shared" ref="S2:W17" si="0">C2-K$6</f>
        <v>4.6553837283762597E-2</v>
      </c>
      <c r="T2">
        <f t="shared" si="0"/>
        <v>1.9662127021745721E-2</v>
      </c>
      <c r="U2">
        <f t="shared" si="0"/>
        <v>1.3080117153955718E-2</v>
      </c>
      <c r="V2">
        <f t="shared" si="0"/>
        <v>3.2286069709022095E-3</v>
      </c>
      <c r="W2">
        <f t="shared" si="0"/>
        <v>6.0383315964599622E-2</v>
      </c>
    </row>
    <row r="3" spans="1:23" x14ac:dyDescent="0.55000000000000004">
      <c r="A3" s="1" t="s">
        <v>8</v>
      </c>
      <c r="B3">
        <v>0.10508126647496829</v>
      </c>
      <c r="C3">
        <v>2.9584379783858639E-2</v>
      </c>
      <c r="D3">
        <v>8.1171823097858642E-4</v>
      </c>
      <c r="E3">
        <v>1.651055674652047E-2</v>
      </c>
      <c r="F3">
        <v>3.3809871944467502E-2</v>
      </c>
      <c r="G3">
        <v>2.8497592286948151E-2</v>
      </c>
      <c r="I3" t="s">
        <v>230</v>
      </c>
      <c r="J3">
        <f>COUNT(G2:G222)</f>
        <v>221</v>
      </c>
      <c r="Q3" s="1" t="s">
        <v>8</v>
      </c>
      <c r="R3">
        <f t="shared" ref="R3:W57" si="1">B3-J$6</f>
        <v>9.5724558261318787E-2</v>
      </c>
      <c r="S3">
        <f t="shared" si="0"/>
        <v>2.478262115089323E-2</v>
      </c>
      <c r="T3">
        <f t="shared" si="0"/>
        <v>-2.1172159892942923E-3</v>
      </c>
      <c r="U3">
        <f t="shared" si="0"/>
        <v>8.3195692602589869E-3</v>
      </c>
      <c r="V3">
        <f t="shared" si="0"/>
        <v>2.4205593571168912E-2</v>
      </c>
      <c r="W3">
        <f t="shared" si="0"/>
        <v>2.1435964555240838E-2</v>
      </c>
    </row>
    <row r="4" spans="1:23" x14ac:dyDescent="0.55000000000000004">
      <c r="A4" s="1" t="s">
        <v>9</v>
      </c>
      <c r="B4">
        <v>6.9514358071729898E-2</v>
      </c>
      <c r="C4">
        <v>4.7146950192114012E-3</v>
      </c>
      <c r="D4">
        <v>1.104727366322344E-2</v>
      </c>
      <c r="E4">
        <v>3.0987764735079141E-2</v>
      </c>
      <c r="F4">
        <v>1.8374390118919729E-2</v>
      </c>
      <c r="G4">
        <v>3.1587607576651473E-2</v>
      </c>
      <c r="Q4" s="1" t="s">
        <v>9</v>
      </c>
      <c r="R4">
        <f t="shared" si="1"/>
        <v>6.0157649858080385E-2</v>
      </c>
      <c r="S4">
        <f t="shared" si="0"/>
        <v>-8.706361375400689E-5</v>
      </c>
      <c r="T4">
        <f t="shared" si="0"/>
        <v>8.1183394429505604E-3</v>
      </c>
      <c r="U4">
        <f t="shared" si="0"/>
        <v>2.2796777248817658E-2</v>
      </c>
      <c r="V4">
        <f t="shared" si="0"/>
        <v>8.7701117456211383E-3</v>
      </c>
      <c r="W4">
        <f t="shared" si="0"/>
        <v>2.452597984494416E-2</v>
      </c>
    </row>
    <row r="5" spans="1:23" x14ac:dyDescent="0.55000000000000004">
      <c r="A5" s="1" t="s">
        <v>10</v>
      </c>
      <c r="B5">
        <v>-1.6535271004099909E-2</v>
      </c>
      <c r="C5">
        <v>-1.158818271757811E-2</v>
      </c>
      <c r="D5">
        <v>4.066351350626296E-2</v>
      </c>
      <c r="E5">
        <v>-6.8877589247805404E-2</v>
      </c>
      <c r="F5">
        <v>-3.8732411681539292E-2</v>
      </c>
      <c r="G5">
        <v>-9.4709254224672912E-2</v>
      </c>
      <c r="J5" s="1" t="s">
        <v>1</v>
      </c>
      <c r="K5" s="1" t="s">
        <v>2</v>
      </c>
      <c r="L5" s="1" t="s">
        <v>3</v>
      </c>
      <c r="M5" s="1" t="s">
        <v>4</v>
      </c>
      <c r="N5" s="1" t="s">
        <v>5</v>
      </c>
      <c r="O5" s="1" t="s">
        <v>6</v>
      </c>
      <c r="Q5" s="1" t="s">
        <v>10</v>
      </c>
      <c r="R5">
        <f t="shared" si="1"/>
        <v>-2.5891979217749422E-2</v>
      </c>
      <c r="S5">
        <f t="shared" si="0"/>
        <v>-1.6389941350543519E-2</v>
      </c>
      <c r="T5">
        <f t="shared" si="0"/>
        <v>3.7734579285990083E-2</v>
      </c>
      <c r="U5">
        <f t="shared" si="0"/>
        <v>-7.706857673406689E-2</v>
      </c>
      <c r="V5">
        <f t="shared" si="0"/>
        <v>-4.8336690054837886E-2</v>
      </c>
      <c r="W5">
        <f t="shared" si="0"/>
        <v>-0.10177088195638023</v>
      </c>
    </row>
    <row r="6" spans="1:23" x14ac:dyDescent="0.55000000000000004">
      <c r="A6" s="1" t="s">
        <v>11</v>
      </c>
      <c r="B6">
        <v>6.6476971157987563E-2</v>
      </c>
      <c r="C6">
        <v>-6.1383938943897487E-3</v>
      </c>
      <c r="D6">
        <v>-3.0023415238276119E-3</v>
      </c>
      <c r="E6">
        <v>-9.7844801077302535E-3</v>
      </c>
      <c r="F6">
        <v>-1.648069774120919E-2</v>
      </c>
      <c r="G6">
        <v>-6.9492730104430689E-2</v>
      </c>
      <c r="I6" t="s">
        <v>231</v>
      </c>
      <c r="J6">
        <f>AVERAGE(B2:B222)</f>
        <v>9.3567082136495131E-3</v>
      </c>
      <c r="K6">
        <f t="shared" ref="K6:O6" si="2">AVERAGE(C2:C222)</f>
        <v>4.8017586329654081E-3</v>
      </c>
      <c r="L6">
        <f t="shared" si="2"/>
        <v>2.9289342202728787E-3</v>
      </c>
      <c r="M6">
        <f t="shared" si="2"/>
        <v>8.1909874862614827E-3</v>
      </c>
      <c r="N6">
        <f t="shared" si="2"/>
        <v>9.6042783732985908E-3</v>
      </c>
      <c r="O6">
        <f t="shared" si="2"/>
        <v>7.0616277317073137E-3</v>
      </c>
      <c r="Q6" s="1" t="s">
        <v>11</v>
      </c>
      <c r="R6">
        <f t="shared" si="1"/>
        <v>5.712026294433805E-2</v>
      </c>
      <c r="S6">
        <f t="shared" si="0"/>
        <v>-1.0940152527355158E-2</v>
      </c>
      <c r="T6">
        <f t="shared" si="0"/>
        <v>-5.931275744100491E-3</v>
      </c>
      <c r="U6">
        <f t="shared" si="0"/>
        <v>-1.7975467593991736E-2</v>
      </c>
      <c r="V6">
        <f t="shared" si="0"/>
        <v>-2.6084976114507781E-2</v>
      </c>
      <c r="W6">
        <f t="shared" si="0"/>
        <v>-7.6554357836138009E-2</v>
      </c>
    </row>
    <row r="7" spans="1:23" x14ac:dyDescent="0.55000000000000004">
      <c r="A7" s="1" t="s">
        <v>12</v>
      </c>
      <c r="B7">
        <v>0.1084162326056788</v>
      </c>
      <c r="C7">
        <v>-6.5139992890801413E-3</v>
      </c>
      <c r="D7">
        <v>4.0855652655302999E-2</v>
      </c>
      <c r="E7">
        <v>-6.2201228494256133E-2</v>
      </c>
      <c r="F7">
        <v>-5.5474355552765142E-2</v>
      </c>
      <c r="G7">
        <v>8.5714190694734516E-3</v>
      </c>
      <c r="I7" t="s">
        <v>232</v>
      </c>
      <c r="J7">
        <f>_xlfn.STDEV.S(B2:B222)</f>
        <v>4.9200035143583697E-2</v>
      </c>
      <c r="K7">
        <f t="shared" ref="K7:O7" si="3">_xlfn.STDEV.S(C2:C222)</f>
        <v>2.9863278671366785E-2</v>
      </c>
      <c r="L7">
        <f t="shared" si="3"/>
        <v>1.9621363258709532E-2</v>
      </c>
      <c r="M7">
        <f t="shared" si="3"/>
        <v>5.9613335137867006E-2</v>
      </c>
      <c r="N7">
        <f t="shared" si="3"/>
        <v>4.5516989378828164E-2</v>
      </c>
      <c r="O7">
        <f t="shared" si="3"/>
        <v>6.5652354211865507E-2</v>
      </c>
      <c r="Q7" s="1" t="s">
        <v>12</v>
      </c>
      <c r="R7">
        <f t="shared" si="1"/>
        <v>9.905952439202928E-2</v>
      </c>
      <c r="S7">
        <f t="shared" si="0"/>
        <v>-1.131575792204555E-2</v>
      </c>
      <c r="T7">
        <f t="shared" si="0"/>
        <v>3.7926718435030121E-2</v>
      </c>
      <c r="U7">
        <f t="shared" si="0"/>
        <v>-7.039221598051762E-2</v>
      </c>
      <c r="V7">
        <f t="shared" si="0"/>
        <v>-6.5078633926063736E-2</v>
      </c>
      <c r="W7">
        <f t="shared" si="0"/>
        <v>1.5097913377661379E-3</v>
      </c>
    </row>
    <row r="8" spans="1:23" x14ac:dyDescent="0.55000000000000004">
      <c r="A8" s="1" t="s">
        <v>13</v>
      </c>
      <c r="B8">
        <v>5.2297578769114887E-2</v>
      </c>
      <c r="C8">
        <v>-2.5283770531632551E-2</v>
      </c>
      <c r="D8">
        <v>9.2297128150999885E-3</v>
      </c>
      <c r="E8">
        <v>-2.9321037747786941E-2</v>
      </c>
      <c r="F8">
        <v>-2.5842329385262212E-2</v>
      </c>
      <c r="G8">
        <v>-3.1813778562505328E-2</v>
      </c>
      <c r="I8" t="s">
        <v>233</v>
      </c>
      <c r="J8">
        <f>J7^2</f>
        <v>2.4206434581298709E-3</v>
      </c>
      <c r="K8">
        <f t="shared" ref="K8:O8" si="4">K7^2</f>
        <v>8.9181541300371034E-4</v>
      </c>
      <c r="L8">
        <f t="shared" si="4"/>
        <v>3.8499789613023636E-4</v>
      </c>
      <c r="M8">
        <f t="shared" si="4"/>
        <v>3.5537497262596489E-3</v>
      </c>
      <c r="N8">
        <f t="shared" si="4"/>
        <v>2.0717963221123558E-3</v>
      </c>
      <c r="O8">
        <f t="shared" si="4"/>
        <v>4.310231613560255E-3</v>
      </c>
      <c r="Q8" s="1" t="s">
        <v>13</v>
      </c>
      <c r="R8">
        <f t="shared" si="1"/>
        <v>4.2940870555465374E-2</v>
      </c>
      <c r="S8">
        <f t="shared" si="0"/>
        <v>-3.008552916459796E-2</v>
      </c>
      <c r="T8">
        <f t="shared" si="0"/>
        <v>6.3007785948271094E-3</v>
      </c>
      <c r="U8">
        <f t="shared" si="0"/>
        <v>-3.7512025234048424E-2</v>
      </c>
      <c r="V8">
        <f t="shared" si="0"/>
        <v>-3.5446607758560802E-2</v>
      </c>
      <c r="W8">
        <f t="shared" si="0"/>
        <v>-3.8875406294212642E-2</v>
      </c>
    </row>
    <row r="9" spans="1:23" x14ac:dyDescent="0.55000000000000004">
      <c r="A9" s="1" t="s">
        <v>14</v>
      </c>
      <c r="B9">
        <v>-5.9991647169457367E-2</v>
      </c>
      <c r="C9">
        <v>9.7899828094396568E-3</v>
      </c>
      <c r="D9">
        <v>1.341348432161382E-2</v>
      </c>
      <c r="E9">
        <v>-8.2773791336503422E-3</v>
      </c>
      <c r="F9">
        <v>-1.382485690736468E-2</v>
      </c>
      <c r="G9">
        <v>5.6741373164689517E-2</v>
      </c>
      <c r="I9" t="s">
        <v>234</v>
      </c>
      <c r="J9">
        <f>(J6-$J$2) / J7</f>
        <v>0.12920129416774426</v>
      </c>
      <c r="K9">
        <f t="shared" ref="K9:O9" si="5">(K6-$J$2) / K7</f>
        <v>6.0333584024481295E-2</v>
      </c>
      <c r="L9">
        <f t="shared" si="5"/>
        <v>-3.6218574005339134E-3</v>
      </c>
      <c r="M9">
        <f t="shared" si="5"/>
        <v>8.707762238526584E-2</v>
      </c>
      <c r="N9" s="2">
        <f t="shared" si="5"/>
        <v>0.14509479786399304</v>
      </c>
      <c r="O9">
        <f t="shared" si="5"/>
        <v>6.1865682966982562E-2</v>
      </c>
      <c r="Q9" s="1" t="s">
        <v>14</v>
      </c>
      <c r="R9">
        <f t="shared" si="1"/>
        <v>-6.934835538310688E-2</v>
      </c>
      <c r="S9">
        <f t="shared" si="0"/>
        <v>4.9882241764742487E-3</v>
      </c>
      <c r="T9">
        <f t="shared" si="0"/>
        <v>1.0484550101340941E-2</v>
      </c>
      <c r="U9">
        <f t="shared" si="0"/>
        <v>-1.6468366619911825E-2</v>
      </c>
      <c r="V9">
        <f t="shared" si="0"/>
        <v>-2.3429135280663271E-2</v>
      </c>
      <c r="W9">
        <f t="shared" si="0"/>
        <v>4.9679745432982203E-2</v>
      </c>
    </row>
    <row r="10" spans="1:23" x14ac:dyDescent="0.55000000000000004">
      <c r="A10" s="1" t="s">
        <v>15</v>
      </c>
      <c r="B10">
        <v>-4.1588341819814301E-2</v>
      </c>
      <c r="C10">
        <v>3.3709443328796773E-2</v>
      </c>
      <c r="D10">
        <v>-2.4474799933219441E-2</v>
      </c>
      <c r="E10">
        <v>4.7248227385081387E-2</v>
      </c>
      <c r="F10">
        <v>5.2849332233171793E-2</v>
      </c>
      <c r="G10">
        <v>7.1958254944362698E-2</v>
      </c>
      <c r="Q10" s="1" t="s">
        <v>15</v>
      </c>
      <c r="R10">
        <f t="shared" si="1"/>
        <v>-5.0945050033463814E-2</v>
      </c>
      <c r="S10">
        <f t="shared" si="0"/>
        <v>2.8907684695831364E-2</v>
      </c>
      <c r="T10">
        <f t="shared" si="0"/>
        <v>-2.7403734153492319E-2</v>
      </c>
      <c r="U10">
        <f t="shared" si="0"/>
        <v>3.9057239898819901E-2</v>
      </c>
      <c r="V10">
        <f t="shared" si="0"/>
        <v>4.3245053859873206E-2</v>
      </c>
      <c r="W10">
        <f t="shared" si="0"/>
        <v>6.4896627212655378E-2</v>
      </c>
    </row>
    <row r="11" spans="1:23" x14ac:dyDescent="0.55000000000000004">
      <c r="A11" s="1" t="s">
        <v>16</v>
      </c>
      <c r="B11">
        <v>9.2324917285127039E-3</v>
      </c>
      <c r="C11">
        <v>-4.1630081341710312E-3</v>
      </c>
      <c r="D11">
        <v>-1.7526252982746241E-2</v>
      </c>
      <c r="E11">
        <v>4.5798320474251142E-2</v>
      </c>
      <c r="F11">
        <v>1.511626524894649E-2</v>
      </c>
      <c r="G11">
        <v>-2.1096982984112329E-3</v>
      </c>
      <c r="I11" t="s">
        <v>235</v>
      </c>
      <c r="Q11" s="1" t="s">
        <v>16</v>
      </c>
      <c r="R11">
        <f t="shared" si="1"/>
        <v>-1.2421648513680911E-4</v>
      </c>
      <c r="S11">
        <f t="shared" si="0"/>
        <v>-8.9647667671364402E-3</v>
      </c>
      <c r="T11">
        <f t="shared" si="0"/>
        <v>-2.0455187203019119E-2</v>
      </c>
      <c r="U11">
        <f t="shared" si="0"/>
        <v>3.7607332987989656E-2</v>
      </c>
      <c r="V11">
        <f t="shared" si="0"/>
        <v>5.5119868756478996E-3</v>
      </c>
      <c r="W11">
        <f t="shared" si="0"/>
        <v>-9.171326030118547E-3</v>
      </c>
    </row>
    <row r="12" spans="1:23" x14ac:dyDescent="0.55000000000000004">
      <c r="A12" s="1" t="s">
        <v>17</v>
      </c>
      <c r="B12">
        <v>4.5168721732198103E-2</v>
      </c>
      <c r="C12">
        <v>-3.7458284431231233E-2</v>
      </c>
      <c r="D12">
        <v>1.1077389205600859E-2</v>
      </c>
      <c r="E12">
        <v>-7.5264250368209829E-2</v>
      </c>
      <c r="F12">
        <v>-8.8136523787483712E-2</v>
      </c>
      <c r="G12">
        <v>-0.1179225628048499</v>
      </c>
      <c r="I12" t="s">
        <v>236</v>
      </c>
      <c r="J12" s="1" t="s">
        <v>1</v>
      </c>
      <c r="K12" s="1" t="s">
        <v>2</v>
      </c>
      <c r="L12" s="1" t="s">
        <v>3</v>
      </c>
      <c r="M12" s="1" t="s">
        <v>4</v>
      </c>
      <c r="N12" s="1" t="s">
        <v>5</v>
      </c>
      <c r="O12" s="1" t="s">
        <v>6</v>
      </c>
      <c r="Q12" s="1" t="s">
        <v>17</v>
      </c>
      <c r="R12">
        <f t="shared" si="1"/>
        <v>3.581201351854859E-2</v>
      </c>
      <c r="S12">
        <f t="shared" si="0"/>
        <v>-4.2260043064196638E-2</v>
      </c>
      <c r="T12">
        <f t="shared" si="0"/>
        <v>8.1484549853279801E-3</v>
      </c>
      <c r="U12">
        <f t="shared" si="0"/>
        <v>-8.3455237854471315E-2</v>
      </c>
      <c r="V12">
        <f t="shared" si="0"/>
        <v>-9.7740802160782306E-2</v>
      </c>
      <c r="W12">
        <f t="shared" si="0"/>
        <v>-0.12498419053655721</v>
      </c>
    </row>
    <row r="13" spans="1:23" x14ac:dyDescent="0.55000000000000004">
      <c r="A13" s="1" t="s">
        <v>18</v>
      </c>
      <c r="B13">
        <v>-1.4442009549096911E-2</v>
      </c>
      <c r="C13">
        <v>5.4254922251038007E-3</v>
      </c>
      <c r="D13">
        <v>7.4061869248100987E-3</v>
      </c>
      <c r="E13">
        <v>3.2874136956736688E-2</v>
      </c>
      <c r="F13">
        <v>-4.0293101287219857E-3</v>
      </c>
      <c r="G13">
        <v>4.4911567600062867E-2</v>
      </c>
      <c r="I13" s="1" t="s">
        <v>1</v>
      </c>
      <c r="J13" cm="1">
        <f t="array" ref="J13:O18">MMULT(TRANSPOSE(R2:W222), R2:W222) / (J3-1)</f>
        <v>2.4206434581298718E-3</v>
      </c>
      <c r="K13">
        <v>2.651368463095923E-4</v>
      </c>
      <c r="L13">
        <v>3.3059312798626342E-4</v>
      </c>
      <c r="M13">
        <v>7.3431334217156333E-5</v>
      </c>
      <c r="N13">
        <v>1.9273877991824026E-4</v>
      </c>
      <c r="O13">
        <v>4.2645814349391987E-4</v>
      </c>
      <c r="Q13" s="1" t="s">
        <v>18</v>
      </c>
      <c r="R13">
        <f t="shared" si="1"/>
        <v>-2.3798717762746426E-2</v>
      </c>
      <c r="S13">
        <f t="shared" si="0"/>
        <v>6.2373359213839259E-4</v>
      </c>
      <c r="T13">
        <f t="shared" si="0"/>
        <v>4.4772527045372195E-3</v>
      </c>
      <c r="U13">
        <f t="shared" si="0"/>
        <v>2.4683149470475205E-2</v>
      </c>
      <c r="V13">
        <f t="shared" si="0"/>
        <v>-1.3633588502020576E-2</v>
      </c>
      <c r="W13">
        <f t="shared" si="0"/>
        <v>3.7849939868355553E-2</v>
      </c>
    </row>
    <row r="14" spans="1:23" x14ac:dyDescent="0.55000000000000004">
      <c r="A14" s="1" t="s">
        <v>19</v>
      </c>
      <c r="B14">
        <v>-9.2917435351300259E-2</v>
      </c>
      <c r="C14">
        <v>-9.1110625949313295E-3</v>
      </c>
      <c r="D14">
        <v>1.5141694064226611E-2</v>
      </c>
      <c r="E14">
        <v>3.9621522897330667E-2</v>
      </c>
      <c r="F14">
        <v>1.545388857526175E-2</v>
      </c>
      <c r="G14">
        <v>2.3738325907840089E-2</v>
      </c>
      <c r="I14" s="1" t="s">
        <v>2</v>
      </c>
      <c r="J14">
        <v>2.651368463095923E-4</v>
      </c>
      <c r="K14">
        <v>8.9181541300371143E-4</v>
      </c>
      <c r="L14">
        <v>5.8158436521468855E-5</v>
      </c>
      <c r="M14">
        <v>1.2653864886610893E-3</v>
      </c>
      <c r="N14">
        <v>1.008091152123811E-3</v>
      </c>
      <c r="O14">
        <v>1.494823949541046E-3</v>
      </c>
      <c r="Q14" s="1" t="s">
        <v>19</v>
      </c>
      <c r="R14">
        <f t="shared" si="1"/>
        <v>-0.10227414356494977</v>
      </c>
      <c r="S14">
        <f t="shared" si="0"/>
        <v>-1.3912821227896739E-2</v>
      </c>
      <c r="T14">
        <f t="shared" si="0"/>
        <v>1.2212759843953732E-2</v>
      </c>
      <c r="U14">
        <f t="shared" si="0"/>
        <v>3.1430535411069188E-2</v>
      </c>
      <c r="V14">
        <f t="shared" si="0"/>
        <v>5.8496102019631596E-3</v>
      </c>
      <c r="W14">
        <f t="shared" si="0"/>
        <v>1.6676698176132775E-2</v>
      </c>
    </row>
    <row r="15" spans="1:23" x14ac:dyDescent="0.55000000000000004">
      <c r="A15" s="1" t="s">
        <v>20</v>
      </c>
      <c r="B15">
        <v>4.1121045747142482E-2</v>
      </c>
      <c r="C15">
        <v>-0.10624392562997249</v>
      </c>
      <c r="D15">
        <v>-1.262728464813567E-3</v>
      </c>
      <c r="E15">
        <v>-7.9463940129128829E-2</v>
      </c>
      <c r="F15">
        <v>-9.9386281552962252E-2</v>
      </c>
      <c r="G15">
        <v>-1.4107445105711601E-2</v>
      </c>
      <c r="I15" s="1" t="s">
        <v>3</v>
      </c>
      <c r="J15">
        <v>3.3059312798626342E-4</v>
      </c>
      <c r="K15">
        <v>5.8158436521468855E-5</v>
      </c>
      <c r="L15">
        <v>3.8499789613023663E-4</v>
      </c>
      <c r="M15">
        <v>-1.5446212721018188E-4</v>
      </c>
      <c r="N15">
        <v>-5.8249775973258445E-5</v>
      </c>
      <c r="O15">
        <v>1.7279644686735621E-4</v>
      </c>
      <c r="Q15" s="1" t="s">
        <v>20</v>
      </c>
      <c r="R15">
        <f t="shared" si="1"/>
        <v>3.1764337533492969E-2</v>
      </c>
      <c r="S15">
        <f t="shared" si="0"/>
        <v>-0.1110456842629379</v>
      </c>
      <c r="T15">
        <f t="shared" si="0"/>
        <v>-4.1916626850864456E-3</v>
      </c>
      <c r="U15">
        <f t="shared" si="0"/>
        <v>-8.7654927615390316E-2</v>
      </c>
      <c r="V15">
        <f t="shared" si="0"/>
        <v>-0.10899055992626085</v>
      </c>
      <c r="W15">
        <f t="shared" si="0"/>
        <v>-2.1169072837418916E-2</v>
      </c>
    </row>
    <row r="16" spans="1:23" x14ac:dyDescent="0.55000000000000004">
      <c r="A16" s="1" t="s">
        <v>21</v>
      </c>
      <c r="B16">
        <v>-0.16139653704229351</v>
      </c>
      <c r="C16">
        <v>-0.1160197160441446</v>
      </c>
      <c r="D16">
        <v>-8.7559896087444633E-3</v>
      </c>
      <c r="E16">
        <v>-0.2078850048861848</v>
      </c>
      <c r="F16">
        <v>-0.1603551508902874</v>
      </c>
      <c r="G16">
        <v>-0.30835712432207513</v>
      </c>
      <c r="I16" s="1" t="s">
        <v>4</v>
      </c>
      <c r="J16">
        <v>7.3431334217156333E-5</v>
      </c>
      <c r="K16">
        <v>1.2653864886610893E-3</v>
      </c>
      <c r="L16">
        <v>-1.5446212721018188E-4</v>
      </c>
      <c r="M16">
        <v>3.5537497262596467E-3</v>
      </c>
      <c r="N16">
        <v>2.4032513494161236E-3</v>
      </c>
      <c r="O16">
        <v>2.8883703308411946E-3</v>
      </c>
      <c r="Q16" s="1" t="s">
        <v>21</v>
      </c>
      <c r="R16">
        <f t="shared" si="1"/>
        <v>-0.17075324525594301</v>
      </c>
      <c r="S16">
        <f t="shared" si="0"/>
        <v>-0.12082147467711001</v>
      </c>
      <c r="T16">
        <f t="shared" si="0"/>
        <v>-1.1684923829017342E-2</v>
      </c>
      <c r="U16">
        <f t="shared" si="0"/>
        <v>-0.21607599237244629</v>
      </c>
      <c r="V16">
        <f t="shared" si="0"/>
        <v>-0.16995942926358598</v>
      </c>
      <c r="W16">
        <f t="shared" si="0"/>
        <v>-0.31541875205378245</v>
      </c>
    </row>
    <row r="17" spans="1:23" x14ac:dyDescent="0.55000000000000004">
      <c r="A17" s="1" t="s">
        <v>22</v>
      </c>
      <c r="B17">
        <v>0.12573593609702649</v>
      </c>
      <c r="C17">
        <v>-7.2052702599969543E-2</v>
      </c>
      <c r="D17">
        <v>7.730805922358841E-2</v>
      </c>
      <c r="E17">
        <v>-0.1192560466815437</v>
      </c>
      <c r="F17">
        <v>-6.9605886875038658E-2</v>
      </c>
      <c r="G17">
        <v>-0.22717411317940131</v>
      </c>
      <c r="I17" s="1" t="s">
        <v>5</v>
      </c>
      <c r="J17">
        <v>1.9273877991824026E-4</v>
      </c>
      <c r="K17">
        <v>1.008091152123811E-3</v>
      </c>
      <c r="L17">
        <v>-5.8249775973258445E-5</v>
      </c>
      <c r="M17">
        <v>2.4032513494161236E-3</v>
      </c>
      <c r="N17">
        <v>2.0717963221123562E-3</v>
      </c>
      <c r="O17">
        <v>2.2506697667694538E-3</v>
      </c>
      <c r="Q17" s="1" t="s">
        <v>22</v>
      </c>
      <c r="R17">
        <f t="shared" si="1"/>
        <v>0.11637922788337698</v>
      </c>
      <c r="S17">
        <f t="shared" si="0"/>
        <v>-7.6854461232934948E-2</v>
      </c>
      <c r="T17">
        <f t="shared" si="0"/>
        <v>7.4379125003315533E-2</v>
      </c>
      <c r="U17">
        <f t="shared" si="0"/>
        <v>-0.12744703416780517</v>
      </c>
      <c r="V17">
        <f t="shared" si="0"/>
        <v>-7.9210165248337253E-2</v>
      </c>
      <c r="W17">
        <f t="shared" si="0"/>
        <v>-0.23423574091110863</v>
      </c>
    </row>
    <row r="18" spans="1:23" x14ac:dyDescent="0.55000000000000004">
      <c r="A18" s="1" t="s">
        <v>23</v>
      </c>
      <c r="B18">
        <v>7.7325355164428622E-2</v>
      </c>
      <c r="C18">
        <v>0.1584228491409678</v>
      </c>
      <c r="D18">
        <v>4.8008265125526917E-2</v>
      </c>
      <c r="E18">
        <v>4.0135181898088623E-2</v>
      </c>
      <c r="F18">
        <v>1.664764278505926E-3</v>
      </c>
      <c r="G18">
        <v>0.13622181448965159</v>
      </c>
      <c r="I18" s="1" t="s">
        <v>6</v>
      </c>
      <c r="J18">
        <v>4.2645814349391987E-4</v>
      </c>
      <c r="K18">
        <v>1.494823949541046E-3</v>
      </c>
      <c r="L18">
        <v>1.7279644686735621E-4</v>
      </c>
      <c r="M18">
        <v>2.8883703308411946E-3</v>
      </c>
      <c r="N18">
        <v>2.2506697667694538E-3</v>
      </c>
      <c r="O18">
        <v>4.310231613560255E-3</v>
      </c>
      <c r="Q18" s="1" t="s">
        <v>23</v>
      </c>
      <c r="R18">
        <f t="shared" si="1"/>
        <v>6.7968646950779116E-2</v>
      </c>
      <c r="S18">
        <f t="shared" si="1"/>
        <v>0.15362109050800238</v>
      </c>
      <c r="T18">
        <f t="shared" si="1"/>
        <v>4.5079330905254039E-2</v>
      </c>
      <c r="U18">
        <f t="shared" si="1"/>
        <v>3.1944194411827137E-2</v>
      </c>
      <c r="V18">
        <f t="shared" si="1"/>
        <v>-7.939514094792665E-3</v>
      </c>
      <c r="W18">
        <f t="shared" si="1"/>
        <v>0.12916018675794427</v>
      </c>
    </row>
    <row r="19" spans="1:23" x14ac:dyDescent="0.55000000000000004">
      <c r="A19" s="1" t="s">
        <v>24</v>
      </c>
      <c r="B19">
        <v>5.5362934597515512E-2</v>
      </c>
      <c r="C19">
        <v>7.4184903901755028E-3</v>
      </c>
      <c r="D19">
        <v>-3.2088217728370449E-2</v>
      </c>
      <c r="E19">
        <v>-8.9789290073323258E-2</v>
      </c>
      <c r="F19">
        <v>-7.466348300221437E-2</v>
      </c>
      <c r="G19">
        <v>-0.15289016487177351</v>
      </c>
      <c r="Q19" s="1" t="s">
        <v>24</v>
      </c>
      <c r="R19">
        <f t="shared" si="1"/>
        <v>4.6006226383865999E-2</v>
      </c>
      <c r="S19">
        <f t="shared" si="1"/>
        <v>2.6167317572100947E-3</v>
      </c>
      <c r="T19">
        <f t="shared" si="1"/>
        <v>-3.5017151948643327E-2</v>
      </c>
      <c r="U19">
        <f t="shared" si="1"/>
        <v>-9.7980277559584744E-2</v>
      </c>
      <c r="V19">
        <f t="shared" si="1"/>
        <v>-8.4267761375512965E-2</v>
      </c>
      <c r="W19">
        <f t="shared" si="1"/>
        <v>-0.15995179260348083</v>
      </c>
    </row>
    <row r="20" spans="1:23" x14ac:dyDescent="0.55000000000000004">
      <c r="A20" s="1" t="s">
        <v>25</v>
      </c>
      <c r="B20">
        <v>1.445624499088582E-2</v>
      </c>
      <c r="C20">
        <v>-0.10619329935154161</v>
      </c>
      <c r="D20">
        <v>-1.0137437233832871E-2</v>
      </c>
      <c r="E20">
        <v>-0.1198291848828545</v>
      </c>
      <c r="F20">
        <v>-0.1074487427076201</v>
      </c>
      <c r="G20">
        <v>-0.20525593953109239</v>
      </c>
      <c r="I20" s="6" t="s">
        <v>237</v>
      </c>
      <c r="J20" s="7"/>
      <c r="K20" s="7"/>
      <c r="L20" s="7"/>
      <c r="M20" s="7"/>
      <c r="N20" s="7"/>
      <c r="O20" s="7"/>
      <c r="Q20" s="1" t="s">
        <v>25</v>
      </c>
      <c r="R20">
        <f t="shared" si="1"/>
        <v>5.0995367772363066E-3</v>
      </c>
      <c r="S20">
        <f t="shared" si="1"/>
        <v>-0.11099505798450701</v>
      </c>
      <c r="T20">
        <f t="shared" si="1"/>
        <v>-1.306637145410575E-2</v>
      </c>
      <c r="U20">
        <f t="shared" si="1"/>
        <v>-0.12802017236911598</v>
      </c>
      <c r="V20">
        <f t="shared" si="1"/>
        <v>-0.1170530210809187</v>
      </c>
      <c r="W20">
        <f t="shared" si="1"/>
        <v>-0.21231756726279971</v>
      </c>
    </row>
    <row r="21" spans="1:23" x14ac:dyDescent="0.55000000000000004">
      <c r="A21" s="1" t="s">
        <v>26</v>
      </c>
      <c r="B21">
        <v>-2.5369734900152818E-2</v>
      </c>
      <c r="C21">
        <v>1.837003952560412E-2</v>
      </c>
      <c r="D21">
        <v>3.3305482149997401E-2</v>
      </c>
      <c r="E21">
        <v>7.4073662623399983E-2</v>
      </c>
      <c r="F21">
        <v>7.5611885436264181E-2</v>
      </c>
      <c r="G21">
        <v>1.6324514440194671E-2</v>
      </c>
      <c r="Q21" s="1" t="s">
        <v>26</v>
      </c>
      <c r="R21">
        <f t="shared" si="1"/>
        <v>-3.4726443113802331E-2</v>
      </c>
      <c r="S21">
        <f t="shared" si="1"/>
        <v>1.3568280892638711E-2</v>
      </c>
      <c r="T21">
        <f t="shared" si="1"/>
        <v>3.0376547929724523E-2</v>
      </c>
      <c r="U21">
        <f t="shared" si="1"/>
        <v>6.5882675137138497E-2</v>
      </c>
      <c r="V21">
        <f t="shared" si="1"/>
        <v>6.6007607062965587E-2</v>
      </c>
      <c r="W21">
        <f t="shared" si="1"/>
        <v>9.262886708487357E-3</v>
      </c>
    </row>
    <row r="22" spans="1:23" x14ac:dyDescent="0.55000000000000004">
      <c r="A22" s="1" t="s">
        <v>27</v>
      </c>
      <c r="B22">
        <v>-3.3340741880035663E-2</v>
      </c>
      <c r="C22">
        <v>0.1370838977406319</v>
      </c>
      <c r="D22">
        <v>-2.765890306059704E-2</v>
      </c>
      <c r="E22">
        <v>0.15762743632469539</v>
      </c>
      <c r="F22">
        <v>0.1072149235669744</v>
      </c>
      <c r="G22">
        <v>0.33266861706567702</v>
      </c>
      <c r="I22" t="s">
        <v>238</v>
      </c>
      <c r="Q22" s="1" t="s">
        <v>27</v>
      </c>
      <c r="R22">
        <f t="shared" si="1"/>
        <v>-4.2697450093685176E-2</v>
      </c>
      <c r="S22">
        <f t="shared" si="1"/>
        <v>0.13228213910766648</v>
      </c>
      <c r="T22">
        <f t="shared" si="1"/>
        <v>-3.0587837280869917E-2</v>
      </c>
      <c r="U22">
        <f t="shared" si="1"/>
        <v>0.14943644883843391</v>
      </c>
      <c r="V22">
        <f t="shared" si="1"/>
        <v>9.7610645193675807E-2</v>
      </c>
      <c r="W22">
        <f t="shared" si="1"/>
        <v>0.3256069893339697</v>
      </c>
    </row>
    <row r="23" spans="1:23" x14ac:dyDescent="0.55000000000000004">
      <c r="A23" s="1" t="s">
        <v>28</v>
      </c>
      <c r="B23">
        <v>0.1023261217907387</v>
      </c>
      <c r="C23">
        <v>3.2863084815598853E-2</v>
      </c>
      <c r="D23">
        <v>-2.090212179677697E-2</v>
      </c>
      <c r="E23">
        <v>3.4006846427680808E-2</v>
      </c>
      <c r="F23">
        <v>5.8453340064250847E-2</v>
      </c>
      <c r="G23">
        <v>2.615894609077318E-2</v>
      </c>
      <c r="I23" s="1" t="s">
        <v>1</v>
      </c>
      <c r="J23">
        <v>0.4</v>
      </c>
      <c r="Q23" s="1" t="s">
        <v>28</v>
      </c>
      <c r="R23">
        <f t="shared" si="1"/>
        <v>9.2969413577089183E-2</v>
      </c>
      <c r="S23">
        <f t="shared" si="1"/>
        <v>2.8061326182633444E-2</v>
      </c>
      <c r="T23">
        <f t="shared" si="1"/>
        <v>-2.3831056017049847E-2</v>
      </c>
      <c r="U23">
        <f t="shared" si="1"/>
        <v>2.5815858941419325E-2</v>
      </c>
      <c r="V23">
        <f t="shared" si="1"/>
        <v>4.8849061690952253E-2</v>
      </c>
      <c r="W23">
        <f t="shared" si="1"/>
        <v>1.9097318359065866E-2</v>
      </c>
    </row>
    <row r="24" spans="1:23" x14ac:dyDescent="0.55000000000000004">
      <c r="A24" s="1" t="s">
        <v>29</v>
      </c>
      <c r="B24">
        <v>-5.2182918942994087E-2</v>
      </c>
      <c r="C24">
        <v>3.2020494408608879E-2</v>
      </c>
      <c r="D24">
        <v>-5.5558858245167153E-3</v>
      </c>
      <c r="E24">
        <v>1.813838229992237E-2</v>
      </c>
      <c r="F24">
        <v>-6.2682118096258899E-3</v>
      </c>
      <c r="G24">
        <v>-4.7604595927697391E-2</v>
      </c>
      <c r="I24" s="1" t="s">
        <v>2</v>
      </c>
      <c r="J24">
        <v>0</v>
      </c>
      <c r="Q24" s="1" t="s">
        <v>29</v>
      </c>
      <c r="R24">
        <f t="shared" si="1"/>
        <v>-6.15396271566436E-2</v>
      </c>
      <c r="S24">
        <f t="shared" si="1"/>
        <v>2.721873577564347E-2</v>
      </c>
      <c r="T24">
        <f t="shared" si="1"/>
        <v>-8.4848200447895945E-3</v>
      </c>
      <c r="U24">
        <f t="shared" si="1"/>
        <v>9.947394813660887E-3</v>
      </c>
      <c r="V24">
        <f t="shared" si="1"/>
        <v>-1.5872490182924481E-2</v>
      </c>
      <c r="W24">
        <f t="shared" si="1"/>
        <v>-5.4666223659404704E-2</v>
      </c>
    </row>
    <row r="25" spans="1:23" x14ac:dyDescent="0.55000000000000004">
      <c r="A25" s="1" t="s">
        <v>30</v>
      </c>
      <c r="B25">
        <v>2.3799058583926499E-2</v>
      </c>
      <c r="C25">
        <v>6.928785065384746E-2</v>
      </c>
      <c r="D25">
        <v>8.5137103082717491E-3</v>
      </c>
      <c r="E25">
        <v>8.7901177745524528E-2</v>
      </c>
      <c r="F25">
        <v>8.0675725245212382E-2</v>
      </c>
      <c r="G25">
        <v>0.12589085005473979</v>
      </c>
      <c r="I25" s="1" t="s">
        <v>3</v>
      </c>
      <c r="J25">
        <v>0.1767301456194037</v>
      </c>
      <c r="Q25" s="1" t="s">
        <v>30</v>
      </c>
      <c r="R25">
        <f t="shared" si="1"/>
        <v>1.4442350370276986E-2</v>
      </c>
      <c r="S25">
        <f t="shared" si="1"/>
        <v>6.4486092020882055E-2</v>
      </c>
      <c r="T25">
        <f t="shared" si="1"/>
        <v>5.58477608799887E-3</v>
      </c>
      <c r="U25">
        <f t="shared" si="1"/>
        <v>7.9710190259263042E-2</v>
      </c>
      <c r="V25">
        <f t="shared" si="1"/>
        <v>7.1071446871913788E-2</v>
      </c>
      <c r="W25">
        <f t="shared" si="1"/>
        <v>0.11882922232303247</v>
      </c>
    </row>
    <row r="26" spans="1:23" x14ac:dyDescent="0.55000000000000004">
      <c r="A26" s="1" t="s">
        <v>31</v>
      </c>
      <c r="B26">
        <v>5.3565133985156166E-4</v>
      </c>
      <c r="C26">
        <v>-1.627486155572877E-2</v>
      </c>
      <c r="D26">
        <v>7.5162560005390677E-3</v>
      </c>
      <c r="E26">
        <v>3.2936827699777682E-2</v>
      </c>
      <c r="F26">
        <v>3.6939837900764827E-2</v>
      </c>
      <c r="G26">
        <v>0.14323092532877379</v>
      </c>
      <c r="I26" s="1" t="s">
        <v>4</v>
      </c>
      <c r="J26">
        <v>2.3269855852434941E-2</v>
      </c>
      <c r="Q26" s="1" t="s">
        <v>31</v>
      </c>
      <c r="R26">
        <f t="shared" si="1"/>
        <v>-8.8210568737979514E-3</v>
      </c>
      <c r="S26">
        <f t="shared" si="1"/>
        <v>-2.1076620188694179E-2</v>
      </c>
      <c r="T26">
        <f t="shared" si="1"/>
        <v>4.5873217802661886E-3</v>
      </c>
      <c r="U26">
        <f t="shared" si="1"/>
        <v>2.4745840213516199E-2</v>
      </c>
      <c r="V26">
        <f t="shared" si="1"/>
        <v>2.7335559527466236E-2</v>
      </c>
      <c r="W26">
        <f t="shared" si="1"/>
        <v>0.13616929759706647</v>
      </c>
    </row>
    <row r="27" spans="1:23" x14ac:dyDescent="0.55000000000000004">
      <c r="A27" s="1" t="s">
        <v>32</v>
      </c>
      <c r="B27">
        <v>5.8351144102841701E-2</v>
      </c>
      <c r="C27">
        <v>5.7835707354006338E-2</v>
      </c>
      <c r="D27">
        <v>1.1335390027915389E-2</v>
      </c>
      <c r="E27">
        <v>5.3146644575258202E-2</v>
      </c>
      <c r="F27">
        <v>3.0548489669324441E-2</v>
      </c>
      <c r="G27">
        <v>5.5513103918446223E-2</v>
      </c>
      <c r="I27" s="1" t="s">
        <v>5</v>
      </c>
      <c r="J27">
        <v>0.4</v>
      </c>
      <c r="Q27" s="1" t="s">
        <v>32</v>
      </c>
      <c r="R27">
        <f t="shared" si="1"/>
        <v>4.8994435889192188E-2</v>
      </c>
      <c r="S27">
        <f t="shared" si="1"/>
        <v>5.3033948721040933E-2</v>
      </c>
      <c r="T27">
        <f t="shared" si="1"/>
        <v>8.4064558076425103E-3</v>
      </c>
      <c r="U27">
        <f t="shared" si="1"/>
        <v>4.4955657088996723E-2</v>
      </c>
      <c r="V27">
        <f t="shared" si="1"/>
        <v>2.094421129602585E-2</v>
      </c>
      <c r="W27">
        <f t="shared" si="1"/>
        <v>4.8451476186738909E-2</v>
      </c>
    </row>
    <row r="28" spans="1:23" x14ac:dyDescent="0.55000000000000004">
      <c r="A28" s="1" t="s">
        <v>33</v>
      </c>
      <c r="B28">
        <v>3.722812708124823E-2</v>
      </c>
      <c r="C28">
        <v>-5.0519980289609467E-3</v>
      </c>
      <c r="D28">
        <v>-1.312185864279725E-3</v>
      </c>
      <c r="E28">
        <v>-6.2705708620237166E-2</v>
      </c>
      <c r="F28">
        <v>-1.455364559103278E-2</v>
      </c>
      <c r="G28">
        <v>-3.5205496949809463E-2</v>
      </c>
      <c r="I28" s="1" t="s">
        <v>6</v>
      </c>
      <c r="J28">
        <v>0</v>
      </c>
      <c r="Q28" s="1" t="s">
        <v>33</v>
      </c>
      <c r="R28">
        <f t="shared" si="1"/>
        <v>2.7871418867598717E-2</v>
      </c>
      <c r="S28">
        <f t="shared" si="1"/>
        <v>-9.8537566619263557E-3</v>
      </c>
      <c r="T28">
        <f t="shared" si="1"/>
        <v>-4.2411200845526038E-3</v>
      </c>
      <c r="U28">
        <f t="shared" si="1"/>
        <v>-7.0896696106498652E-2</v>
      </c>
      <c r="V28">
        <f t="shared" si="1"/>
        <v>-2.415792396433137E-2</v>
      </c>
      <c r="W28">
        <f t="shared" si="1"/>
        <v>-4.2267124681516777E-2</v>
      </c>
    </row>
    <row r="29" spans="1:23" x14ac:dyDescent="0.55000000000000004">
      <c r="A29" s="1" t="s">
        <v>34</v>
      </c>
      <c r="B29">
        <v>0.12786502259277091</v>
      </c>
      <c r="C29">
        <v>1.6754079102141439E-2</v>
      </c>
      <c r="D29">
        <v>1.4409756456332801E-2</v>
      </c>
      <c r="E29">
        <v>3.1244475717420169E-2</v>
      </c>
      <c r="F29">
        <v>6.1607234174798409E-2</v>
      </c>
      <c r="G29">
        <v>6.5656870012032353E-2</v>
      </c>
      <c r="J29">
        <f>SUM(J23:J28)</f>
        <v>1.0000000014718387</v>
      </c>
      <c r="K29" t="str">
        <f ca="1">_xlfn.FORMULATEXT(J29)</f>
        <v>=SUM(J23:J28)</v>
      </c>
      <c r="Q29" s="1" t="s">
        <v>34</v>
      </c>
      <c r="R29">
        <f t="shared" si="1"/>
        <v>0.1185083143791214</v>
      </c>
      <c r="S29">
        <f t="shared" si="1"/>
        <v>1.195232046917603E-2</v>
      </c>
      <c r="T29">
        <f t="shared" si="1"/>
        <v>1.1480822236059922E-2</v>
      </c>
      <c r="U29">
        <f t="shared" si="1"/>
        <v>2.3053488231158686E-2</v>
      </c>
      <c r="V29">
        <f t="shared" si="1"/>
        <v>5.2002955801499814E-2</v>
      </c>
      <c r="W29">
        <f t="shared" si="1"/>
        <v>5.859524228032504E-2</v>
      </c>
    </row>
    <row r="30" spans="1:23" x14ac:dyDescent="0.55000000000000004">
      <c r="A30" s="1" t="s">
        <v>35</v>
      </c>
      <c r="B30">
        <v>-7.2033914519376463E-2</v>
      </c>
      <c r="C30">
        <v>3.1094336990616919E-2</v>
      </c>
      <c r="D30">
        <v>-3.9889335790014753E-2</v>
      </c>
      <c r="E30">
        <v>7.4883794788881186E-2</v>
      </c>
      <c r="F30">
        <v>1.3643340207048381E-2</v>
      </c>
      <c r="G30">
        <v>6.0189593397826702E-2</v>
      </c>
      <c r="Q30" s="1" t="s">
        <v>35</v>
      </c>
      <c r="R30">
        <f t="shared" si="1"/>
        <v>-8.1390622733025969E-2</v>
      </c>
      <c r="S30">
        <f t="shared" si="1"/>
        <v>2.629257835765151E-2</v>
      </c>
      <c r="T30">
        <f t="shared" si="1"/>
        <v>-4.281827001028763E-2</v>
      </c>
      <c r="U30">
        <f t="shared" si="1"/>
        <v>6.66928073026197E-2</v>
      </c>
      <c r="V30">
        <f t="shared" si="1"/>
        <v>4.0390618337497897E-3</v>
      </c>
      <c r="W30">
        <f t="shared" si="1"/>
        <v>5.3127965666119388E-2</v>
      </c>
    </row>
    <row r="31" spans="1:23" x14ac:dyDescent="0.55000000000000004">
      <c r="A31" s="1" t="s">
        <v>36</v>
      </c>
      <c r="B31">
        <v>-1.2580360682460819E-2</v>
      </c>
      <c r="C31">
        <v>-4.6363536282402196E-3</v>
      </c>
      <c r="D31">
        <v>2.7893525490756851E-2</v>
      </c>
      <c r="E31">
        <v>-3.3407624531440749E-2</v>
      </c>
      <c r="F31">
        <v>-3.115417927992226E-2</v>
      </c>
      <c r="G31">
        <v>-4.3018599734872542E-2</v>
      </c>
      <c r="I31" s="4" t="s">
        <v>239</v>
      </c>
      <c r="Q31" s="1" t="s">
        <v>36</v>
      </c>
      <c r="R31">
        <f t="shared" si="1"/>
        <v>-2.1937068896110332E-2</v>
      </c>
      <c r="S31">
        <f t="shared" si="1"/>
        <v>-9.4381122612056285E-3</v>
      </c>
      <c r="T31">
        <f t="shared" si="1"/>
        <v>2.4964591270483973E-2</v>
      </c>
      <c r="U31">
        <f t="shared" si="1"/>
        <v>-4.1598612017702236E-2</v>
      </c>
      <c r="V31">
        <f t="shared" si="1"/>
        <v>-4.075845765322085E-2</v>
      </c>
      <c r="W31">
        <f t="shared" si="1"/>
        <v>-5.0080227466579856E-2</v>
      </c>
    </row>
    <row r="32" spans="1:23" x14ac:dyDescent="0.55000000000000004">
      <c r="A32" s="1" t="s">
        <v>37</v>
      </c>
      <c r="B32">
        <v>3.2748218673886553E-2</v>
      </c>
      <c r="C32">
        <v>1.09001971072431E-2</v>
      </c>
      <c r="D32">
        <v>0</v>
      </c>
      <c r="E32">
        <v>4.4751367919299012E-2</v>
      </c>
      <c r="F32">
        <v>3.1194573137583999E-2</v>
      </c>
      <c r="G32">
        <v>5.5831532373821879E-2</v>
      </c>
      <c r="I32" t="s">
        <v>240</v>
      </c>
      <c r="J32" cm="1">
        <f t="array" ref="J32">MMULT(J6:O6,J23:J28)</f>
        <v>8.2926287041321257E-3</v>
      </c>
      <c r="K32" t="str">
        <f ca="1">_xlfn.FORMULATEXT(J32)</f>
        <v>=MMULT(J6:O6,J23:J28)</v>
      </c>
      <c r="Q32" s="1" t="s">
        <v>37</v>
      </c>
      <c r="R32">
        <f t="shared" si="1"/>
        <v>2.339151046023704E-2</v>
      </c>
      <c r="S32">
        <f t="shared" si="1"/>
        <v>6.0984384742776921E-3</v>
      </c>
      <c r="T32">
        <f t="shared" si="1"/>
        <v>-2.9289342202728787E-3</v>
      </c>
      <c r="U32">
        <f t="shared" si="1"/>
        <v>3.6560380433037526E-2</v>
      </c>
      <c r="V32">
        <f t="shared" si="1"/>
        <v>2.1590294764285409E-2</v>
      </c>
      <c r="W32">
        <f t="shared" si="1"/>
        <v>4.8769904642114566E-2</v>
      </c>
    </row>
    <row r="33" spans="1:23" x14ac:dyDescent="0.55000000000000004">
      <c r="A33" s="1" t="s">
        <v>38</v>
      </c>
      <c r="B33">
        <v>-4.3863963775470083E-3</v>
      </c>
      <c r="C33">
        <v>2.1620581916071299E-2</v>
      </c>
      <c r="D33">
        <v>-9.9556720047143665E-3</v>
      </c>
      <c r="E33">
        <v>7.9618074680760209E-2</v>
      </c>
      <c r="F33">
        <v>5.6528754685683857E-2</v>
      </c>
      <c r="G33">
        <v>9.3658905682425742E-2</v>
      </c>
      <c r="I33" t="s">
        <v>241</v>
      </c>
      <c r="J33" cm="1">
        <f t="array" ref="J33">MMULT(MMULT(TRANSPOSE(J23:J28),_xlfn.ANCHORARRAY(J13)), J23:J28)</f>
        <v>8.7775614676194325E-4</v>
      </c>
      <c r="K33" t="str">
        <f t="shared" ref="K33:K35" ca="1" si="6">_xlfn.FORMULATEXT(J33)</f>
        <v>=MMULT(MMULT(TRANSPOSE(J23:J28),J13#), J23:J28)</v>
      </c>
      <c r="Q33" s="1" t="s">
        <v>38</v>
      </c>
      <c r="R33">
        <f t="shared" si="1"/>
        <v>-1.3743104591196521E-2</v>
      </c>
      <c r="S33">
        <f t="shared" si="1"/>
        <v>1.681882328310589E-2</v>
      </c>
      <c r="T33">
        <f t="shared" si="1"/>
        <v>-1.2884606224987246E-2</v>
      </c>
      <c r="U33">
        <f t="shared" si="1"/>
        <v>7.1427087194498723E-2</v>
      </c>
      <c r="V33">
        <f t="shared" si="1"/>
        <v>4.6924476312385263E-2</v>
      </c>
      <c r="W33">
        <f t="shared" si="1"/>
        <v>8.6597277950718421E-2</v>
      </c>
    </row>
    <row r="34" spans="1:23" x14ac:dyDescent="0.55000000000000004">
      <c r="A34" s="1" t="s">
        <v>39</v>
      </c>
      <c r="B34">
        <v>5.8834362933984467E-2</v>
      </c>
      <c r="C34">
        <v>1.920963244995022E-2</v>
      </c>
      <c r="D34">
        <v>1.6365775144075331E-2</v>
      </c>
      <c r="E34">
        <v>5.9416472714884261E-2</v>
      </c>
      <c r="F34">
        <v>1.9651930449362979E-2</v>
      </c>
      <c r="G34">
        <v>7.9544212092545585E-2</v>
      </c>
      <c r="I34" t="s">
        <v>242</v>
      </c>
      <c r="J34">
        <f>SQRT(J33)</f>
        <v>2.9626949670223279E-2</v>
      </c>
      <c r="K34" t="str">
        <f t="shared" ca="1" si="6"/>
        <v>=SQRT(J33)</v>
      </c>
      <c r="Q34" s="1" t="s">
        <v>39</v>
      </c>
      <c r="R34">
        <f t="shared" si="1"/>
        <v>4.9477654720334954E-2</v>
      </c>
      <c r="S34">
        <f t="shared" si="1"/>
        <v>1.4407873816984811E-2</v>
      </c>
      <c r="T34">
        <f t="shared" si="1"/>
        <v>1.3436840923802451E-2</v>
      </c>
      <c r="U34">
        <f t="shared" si="1"/>
        <v>5.1225485228622775E-2</v>
      </c>
      <c r="V34">
        <f t="shared" si="1"/>
        <v>1.0047652076064388E-2</v>
      </c>
      <c r="W34">
        <f t="shared" si="1"/>
        <v>7.2482584360838265E-2</v>
      </c>
    </row>
    <row r="35" spans="1:23" x14ac:dyDescent="0.55000000000000004">
      <c r="A35" s="1" t="s">
        <v>40</v>
      </c>
      <c r="B35">
        <v>3.0513146883171419E-2</v>
      </c>
      <c r="C35">
        <v>-4.647962777052661E-2</v>
      </c>
      <c r="D35">
        <v>2.9166646319828789E-2</v>
      </c>
      <c r="E35">
        <v>-7.5365937020111295E-2</v>
      </c>
      <c r="F35">
        <v>-7.9454487709386012E-2</v>
      </c>
      <c r="G35">
        <v>-5.334612369936953E-2</v>
      </c>
      <c r="I35" t="s">
        <v>234</v>
      </c>
      <c r="J35">
        <f>(J32 - J2)  / J34</f>
        <v>0.17864237672268737</v>
      </c>
      <c r="K35" t="str">
        <f t="shared" ca="1" si="6"/>
        <v>=(J32 - J2)  / J34</v>
      </c>
      <c r="Q35" s="1" t="s">
        <v>40</v>
      </c>
      <c r="R35">
        <f t="shared" si="1"/>
        <v>2.1156438669521906E-2</v>
      </c>
      <c r="S35">
        <f t="shared" si="1"/>
        <v>-5.1281386403492016E-2</v>
      </c>
      <c r="T35">
        <f t="shared" si="1"/>
        <v>2.6237712099555912E-2</v>
      </c>
      <c r="U35">
        <f t="shared" si="1"/>
        <v>-8.3556924506372782E-2</v>
      </c>
      <c r="V35">
        <f t="shared" si="1"/>
        <v>-8.9058766082684607E-2</v>
      </c>
      <c r="W35">
        <f t="shared" si="1"/>
        <v>-6.0407751431076843E-2</v>
      </c>
    </row>
    <row r="36" spans="1:23" x14ac:dyDescent="0.55000000000000004">
      <c r="A36" s="1" t="s">
        <v>41</v>
      </c>
      <c r="B36">
        <v>2.355318906837622E-2</v>
      </c>
      <c r="C36">
        <v>1.0663056551839519E-2</v>
      </c>
      <c r="D36">
        <v>3.0706353052929011E-2</v>
      </c>
      <c r="E36">
        <v>-7.7434387333261689E-2</v>
      </c>
      <c r="F36">
        <v>-5.6231523713630049E-2</v>
      </c>
      <c r="G36">
        <v>-6.0998183582800292E-2</v>
      </c>
      <c r="Q36" s="1" t="s">
        <v>41</v>
      </c>
      <c r="R36">
        <f t="shared" si="1"/>
        <v>1.4196480854726707E-2</v>
      </c>
      <c r="S36">
        <f t="shared" si="1"/>
        <v>5.861297918874111E-3</v>
      </c>
      <c r="T36">
        <f t="shared" si="1"/>
        <v>2.7777418832656133E-2</v>
      </c>
      <c r="U36">
        <f t="shared" si="1"/>
        <v>-8.5625374819523176E-2</v>
      </c>
      <c r="V36">
        <f t="shared" si="1"/>
        <v>-6.5835802086928644E-2</v>
      </c>
      <c r="W36">
        <f t="shared" si="1"/>
        <v>-6.8059811314507612E-2</v>
      </c>
    </row>
    <row r="37" spans="1:23" x14ac:dyDescent="0.55000000000000004">
      <c r="A37" s="1" t="s">
        <v>42</v>
      </c>
      <c r="B37">
        <v>-5.0871157346166977E-2</v>
      </c>
      <c r="C37">
        <v>5.1808573585186528E-2</v>
      </c>
      <c r="D37">
        <v>9.2989441158373154E-3</v>
      </c>
      <c r="E37">
        <v>6.3809175176628763E-2</v>
      </c>
      <c r="F37">
        <v>7.3383597715664495E-2</v>
      </c>
      <c r="G37">
        <v>0.10629287020014951</v>
      </c>
      <c r="I37" s="6" t="s">
        <v>243</v>
      </c>
      <c r="J37" s="7"/>
      <c r="K37" s="7"/>
      <c r="L37" s="7"/>
      <c r="M37" s="7"/>
      <c r="N37" s="7"/>
      <c r="O37" s="7"/>
      <c r="Q37" s="1" t="s">
        <v>42</v>
      </c>
      <c r="R37">
        <f t="shared" si="1"/>
        <v>-6.022786555981649E-2</v>
      </c>
      <c r="S37">
        <f t="shared" si="1"/>
        <v>4.7006814952221122E-2</v>
      </c>
      <c r="T37">
        <f t="shared" si="1"/>
        <v>6.3700098955644362E-3</v>
      </c>
      <c r="U37">
        <f t="shared" si="1"/>
        <v>5.5618187690367277E-2</v>
      </c>
      <c r="V37">
        <f t="shared" si="1"/>
        <v>6.3779319342365901E-2</v>
      </c>
      <c r="W37">
        <f t="shared" si="1"/>
        <v>9.9231242468442199E-2</v>
      </c>
    </row>
    <row r="38" spans="1:23" x14ac:dyDescent="0.55000000000000004">
      <c r="A38" s="1" t="s">
        <v>43</v>
      </c>
      <c r="B38">
        <v>5.7061252828653153E-2</v>
      </c>
      <c r="C38">
        <v>-9.3181264662351992E-3</v>
      </c>
      <c r="D38">
        <v>3.3524272009908929E-2</v>
      </c>
      <c r="E38">
        <v>-7.1393067135857691E-2</v>
      </c>
      <c r="F38">
        <v>-4.4980560908331253E-2</v>
      </c>
      <c r="G38">
        <v>-1.2757238670669019E-2</v>
      </c>
      <c r="Q38" s="1" t="s">
        <v>43</v>
      </c>
      <c r="R38">
        <f t="shared" si="1"/>
        <v>4.770454461500364E-2</v>
      </c>
      <c r="S38">
        <f t="shared" si="1"/>
        <v>-1.4119885099200608E-2</v>
      </c>
      <c r="T38">
        <f t="shared" si="1"/>
        <v>3.0595337789636051E-2</v>
      </c>
      <c r="U38">
        <f t="shared" si="1"/>
        <v>-7.9584054622119177E-2</v>
      </c>
      <c r="V38">
        <f t="shared" si="1"/>
        <v>-5.4584839281629841E-2</v>
      </c>
      <c r="W38">
        <f t="shared" si="1"/>
        <v>-1.9818866402376331E-2</v>
      </c>
    </row>
    <row r="39" spans="1:23" x14ac:dyDescent="0.55000000000000004">
      <c r="A39" s="1" t="s">
        <v>44</v>
      </c>
      <c r="B39">
        <v>4.7755584400488223E-2</v>
      </c>
      <c r="C39">
        <v>3.6149307258395602E-2</v>
      </c>
      <c r="D39">
        <v>1.089290381135477E-4</v>
      </c>
      <c r="E39">
        <v>0.1216344514320389</v>
      </c>
      <c r="F39">
        <v>8.3752989981838111E-2</v>
      </c>
      <c r="G39">
        <v>3.5387183278544621E-2</v>
      </c>
      <c r="I39" t="s">
        <v>248</v>
      </c>
      <c r="Q39" s="1" t="s">
        <v>44</v>
      </c>
      <c r="R39">
        <f t="shared" si="1"/>
        <v>3.839887618683871E-2</v>
      </c>
      <c r="S39">
        <f t="shared" si="1"/>
        <v>3.1347548625430197E-2</v>
      </c>
      <c r="T39">
        <f t="shared" si="1"/>
        <v>-2.820005182159331E-3</v>
      </c>
      <c r="U39">
        <f t="shared" si="1"/>
        <v>0.11344346394577741</v>
      </c>
      <c r="V39">
        <f t="shared" si="1"/>
        <v>7.4148711608539516E-2</v>
      </c>
      <c r="W39">
        <f t="shared" si="1"/>
        <v>2.8325555546837307E-2</v>
      </c>
    </row>
    <row r="40" spans="1:23" x14ac:dyDescent="0.55000000000000004">
      <c r="A40" s="1" t="s">
        <v>45</v>
      </c>
      <c r="B40">
        <v>3.6822698148927913E-2</v>
      </c>
      <c r="C40">
        <v>1.9014456381021509E-2</v>
      </c>
      <c r="D40">
        <v>6.489827652567115E-5</v>
      </c>
      <c r="E40">
        <v>4.4098256229145212E-2</v>
      </c>
      <c r="F40">
        <v>4.375979286592746E-2</v>
      </c>
      <c r="G40">
        <v>5.6855073586038252E-2</v>
      </c>
      <c r="I40" t="s">
        <v>244</v>
      </c>
      <c r="J40">
        <v>1</v>
      </c>
      <c r="K40">
        <v>2</v>
      </c>
      <c r="L40">
        <v>3</v>
      </c>
      <c r="M40">
        <v>4</v>
      </c>
      <c r="N40">
        <v>5</v>
      </c>
      <c r="O40">
        <v>6</v>
      </c>
      <c r="Q40" s="1" t="s">
        <v>45</v>
      </c>
      <c r="R40">
        <f t="shared" si="1"/>
        <v>2.74659899352784E-2</v>
      </c>
      <c r="S40">
        <f t="shared" si="1"/>
        <v>1.42126977480561E-2</v>
      </c>
      <c r="T40">
        <f t="shared" si="1"/>
        <v>-2.8640359437472076E-3</v>
      </c>
      <c r="U40">
        <f t="shared" si="1"/>
        <v>3.5907268742883733E-2</v>
      </c>
      <c r="V40">
        <f t="shared" si="1"/>
        <v>3.4155514492628866E-2</v>
      </c>
      <c r="W40">
        <f t="shared" si="1"/>
        <v>4.9793445854330938E-2</v>
      </c>
    </row>
    <row r="41" spans="1:23" x14ac:dyDescent="0.55000000000000004">
      <c r="A41" s="1" t="s">
        <v>46</v>
      </c>
      <c r="B41">
        <v>2.1112978094167682E-2</v>
      </c>
      <c r="C41">
        <v>-1.282474294096358E-2</v>
      </c>
      <c r="D41">
        <v>-9.0082217444191759E-3</v>
      </c>
      <c r="E41">
        <v>3.4850658150364699E-2</v>
      </c>
      <c r="F41">
        <v>0</v>
      </c>
      <c r="G41">
        <v>-1.8515007669204109E-2</v>
      </c>
      <c r="I41" t="s">
        <v>245</v>
      </c>
      <c r="J41">
        <f>($J$32 - $J$2) / (J40*$J$33)</f>
        <v>6.0297255948098103</v>
      </c>
      <c r="K41">
        <f t="shared" ref="K41:O41" si="7">($J$32 - $J$2) / (K40*$J$33)</f>
        <v>3.0148627974049051</v>
      </c>
      <c r="L41">
        <f t="shared" si="7"/>
        <v>2.0099085316032701</v>
      </c>
      <c r="M41">
        <f t="shared" si="7"/>
        <v>1.5074313987024526</v>
      </c>
      <c r="N41">
        <f t="shared" si="7"/>
        <v>1.2059451189619621</v>
      </c>
      <c r="O41">
        <f t="shared" si="7"/>
        <v>1.004954265801635</v>
      </c>
      <c r="Q41" s="1" t="s">
        <v>46</v>
      </c>
      <c r="R41">
        <f t="shared" si="1"/>
        <v>1.1756269880518169E-2</v>
      </c>
      <c r="S41">
        <f t="shared" si="1"/>
        <v>-1.7626501573928987E-2</v>
      </c>
      <c r="T41">
        <f t="shared" si="1"/>
        <v>-1.1937155964692055E-2</v>
      </c>
      <c r="U41">
        <f t="shared" si="1"/>
        <v>2.6659670664103217E-2</v>
      </c>
      <c r="V41">
        <f t="shared" si="1"/>
        <v>-9.6042783732985908E-3</v>
      </c>
      <c r="W41">
        <f t="shared" si="1"/>
        <v>-2.5576635400911422E-2</v>
      </c>
    </row>
    <row r="42" spans="1:23" x14ac:dyDescent="0.55000000000000004">
      <c r="A42" s="1" t="s">
        <v>47</v>
      </c>
      <c r="B42">
        <v>2.436865379100683E-2</v>
      </c>
      <c r="C42">
        <v>2.1373659087662981E-2</v>
      </c>
      <c r="D42">
        <v>-3.6930020778939809E-2</v>
      </c>
      <c r="E42">
        <v>7.5464103847481034E-2</v>
      </c>
      <c r="F42">
        <v>6.127120022939736E-2</v>
      </c>
      <c r="G42">
        <v>3.4179909890096338E-2</v>
      </c>
      <c r="I42" t="s">
        <v>246</v>
      </c>
      <c r="J42">
        <f>1-J41</f>
        <v>-5.0297255948098103</v>
      </c>
      <c r="K42">
        <f t="shared" ref="K42:O42" si="8">1-K41</f>
        <v>-2.0148627974049051</v>
      </c>
      <c r="L42">
        <f t="shared" si="8"/>
        <v>-1.0099085316032701</v>
      </c>
      <c r="M42">
        <f t="shared" si="8"/>
        <v>-0.50743139870245257</v>
      </c>
      <c r="N42">
        <f t="shared" si="8"/>
        <v>-0.2059451189619621</v>
      </c>
      <c r="O42">
        <f t="shared" si="8"/>
        <v>-4.9542658016350494E-3</v>
      </c>
      <c r="Q42" s="1" t="s">
        <v>47</v>
      </c>
      <c r="R42">
        <f t="shared" si="1"/>
        <v>1.5011945577357317E-2</v>
      </c>
      <c r="S42">
        <f t="shared" si="1"/>
        <v>1.6571900454697572E-2</v>
      </c>
      <c r="T42">
        <f t="shared" si="1"/>
        <v>-3.9858954999212687E-2</v>
      </c>
      <c r="U42">
        <f t="shared" si="1"/>
        <v>6.7273116361219548E-2</v>
      </c>
      <c r="V42">
        <f t="shared" si="1"/>
        <v>5.1666921856098766E-2</v>
      </c>
      <c r="W42">
        <f t="shared" si="1"/>
        <v>2.7118282158389025E-2</v>
      </c>
    </row>
    <row r="43" spans="1:23" x14ac:dyDescent="0.55000000000000004">
      <c r="A43" s="1" t="s">
        <v>48</v>
      </c>
      <c r="B43">
        <v>-6.379762129208244E-2</v>
      </c>
      <c r="C43">
        <v>2.9848158348586781E-2</v>
      </c>
      <c r="D43">
        <v>4.8991367790229834E-3</v>
      </c>
      <c r="E43">
        <v>8.0447944931072435E-4</v>
      </c>
      <c r="F43">
        <v>2.8681607701409369E-2</v>
      </c>
      <c r="G43">
        <v>4.3817550428700842E-2</v>
      </c>
      <c r="Q43" s="1" t="s">
        <v>48</v>
      </c>
      <c r="R43">
        <f t="shared" si="1"/>
        <v>-7.3154329505731946E-2</v>
      </c>
      <c r="S43">
        <f t="shared" si="1"/>
        <v>2.5046399715621372E-2</v>
      </c>
      <c r="T43">
        <f t="shared" si="1"/>
        <v>1.9702025587501047E-3</v>
      </c>
      <c r="U43">
        <f t="shared" si="1"/>
        <v>-7.3865080369507584E-3</v>
      </c>
      <c r="V43">
        <f t="shared" si="1"/>
        <v>1.9077329328110779E-2</v>
      </c>
      <c r="W43">
        <f t="shared" si="1"/>
        <v>3.6755922696993529E-2</v>
      </c>
    </row>
    <row r="44" spans="1:23" x14ac:dyDescent="0.55000000000000004">
      <c r="A44" s="1" t="s">
        <v>49</v>
      </c>
      <c r="B44">
        <v>5.9983128034251543E-2</v>
      </c>
      <c r="C44">
        <v>7.8444600213978255E-3</v>
      </c>
      <c r="D44">
        <v>-4.5848489364146428E-3</v>
      </c>
      <c r="E44">
        <v>5.5420248476301108E-2</v>
      </c>
      <c r="F44">
        <v>3.4737139962068397E-2</v>
      </c>
      <c r="G44">
        <v>4.7052883371990761E-2</v>
      </c>
      <c r="I44" t="s">
        <v>247</v>
      </c>
      <c r="Q44" s="1" t="s">
        <v>49</v>
      </c>
      <c r="R44">
        <f t="shared" si="1"/>
        <v>5.062641982060203E-2</v>
      </c>
      <c r="S44">
        <f t="shared" si="1"/>
        <v>3.0427013884324174E-3</v>
      </c>
      <c r="T44">
        <f t="shared" si="1"/>
        <v>-7.5137831566875219E-3</v>
      </c>
      <c r="U44">
        <f t="shared" si="1"/>
        <v>4.7229260990039629E-2</v>
      </c>
      <c r="V44">
        <f t="shared" si="1"/>
        <v>2.5132861588769807E-2</v>
      </c>
      <c r="W44">
        <f t="shared" si="1"/>
        <v>3.9991255640283448E-2</v>
      </c>
    </row>
    <row r="45" spans="1:23" x14ac:dyDescent="0.55000000000000004">
      <c r="A45" s="1" t="s">
        <v>50</v>
      </c>
      <c r="B45">
        <v>1.5981380863842931E-2</v>
      </c>
      <c r="C45">
        <v>5.8293281858534662E-4</v>
      </c>
      <c r="D45">
        <v>-1.353416260046258E-3</v>
      </c>
      <c r="E45">
        <v>2.3094361960379169E-2</v>
      </c>
      <c r="F45">
        <v>-4.2052576806398401E-3</v>
      </c>
      <c r="G45">
        <v>-2.3221219990087642E-2</v>
      </c>
      <c r="I45" t="s">
        <v>244</v>
      </c>
      <c r="J45">
        <v>1</v>
      </c>
      <c r="K45">
        <v>2</v>
      </c>
      <c r="L45">
        <v>3</v>
      </c>
      <c r="M45">
        <v>4</v>
      </c>
      <c r="N45">
        <v>5</v>
      </c>
      <c r="O45">
        <v>6</v>
      </c>
      <c r="Q45" s="1" t="s">
        <v>50</v>
      </c>
      <c r="R45">
        <f t="shared" si="1"/>
        <v>6.6246726501934181E-3</v>
      </c>
      <c r="S45">
        <f t="shared" si="1"/>
        <v>-4.2188258143800615E-3</v>
      </c>
      <c r="T45">
        <f t="shared" si="1"/>
        <v>-4.2823504803191368E-3</v>
      </c>
      <c r="U45">
        <f t="shared" si="1"/>
        <v>1.4903374474117687E-2</v>
      </c>
      <c r="V45">
        <f t="shared" si="1"/>
        <v>-1.3809536053938431E-2</v>
      </c>
      <c r="W45">
        <f t="shared" si="1"/>
        <v>-3.0282847721794955E-2</v>
      </c>
    </row>
    <row r="46" spans="1:23" x14ac:dyDescent="0.55000000000000004">
      <c r="A46" s="1" t="s">
        <v>51</v>
      </c>
      <c r="B46">
        <v>8.9446549780080709E-2</v>
      </c>
      <c r="C46">
        <v>1.6037989904251759E-2</v>
      </c>
      <c r="D46">
        <v>1.8052396922906281E-2</v>
      </c>
      <c r="E46">
        <v>2.8518599042792969E-2</v>
      </c>
      <c r="F46">
        <v>3.3431061044943762E-2</v>
      </c>
      <c r="G46">
        <v>6.5167325838512369E-2</v>
      </c>
      <c r="I46" s="1" t="s">
        <v>1</v>
      </c>
      <c r="J46">
        <f>J$41 * $J23</f>
        <v>2.4118902379239242</v>
      </c>
      <c r="K46">
        <f t="shared" ref="K46:O46" si="9">K$41 * $J23</f>
        <v>1.2059451189619621</v>
      </c>
      <c r="L46">
        <f t="shared" si="9"/>
        <v>0.80396341264130811</v>
      </c>
      <c r="M46" s="2">
        <f t="shared" si="9"/>
        <v>0.60297255948098105</v>
      </c>
      <c r="N46">
        <f t="shared" si="9"/>
        <v>0.48237804758478486</v>
      </c>
      <c r="O46">
        <f t="shared" si="9"/>
        <v>0.40198170632065405</v>
      </c>
      <c r="Q46" s="1" t="s">
        <v>51</v>
      </c>
      <c r="R46">
        <f t="shared" si="1"/>
        <v>8.0089841566431202E-2</v>
      </c>
      <c r="S46">
        <f t="shared" si="1"/>
        <v>1.123623127128635E-2</v>
      </c>
      <c r="T46">
        <f t="shared" si="1"/>
        <v>1.5123462702633402E-2</v>
      </c>
      <c r="U46">
        <f t="shared" si="1"/>
        <v>2.0327611556531486E-2</v>
      </c>
      <c r="V46">
        <f t="shared" si="1"/>
        <v>2.3826782671645171E-2</v>
      </c>
      <c r="W46">
        <f t="shared" si="1"/>
        <v>5.8105698106805055E-2</v>
      </c>
    </row>
    <row r="47" spans="1:23" x14ac:dyDescent="0.55000000000000004">
      <c r="A47" s="1" t="s">
        <v>52</v>
      </c>
      <c r="B47">
        <v>-1.7916885312225909E-2</v>
      </c>
      <c r="C47">
        <v>1.3609646313799131E-3</v>
      </c>
      <c r="D47">
        <v>2.517418331457066E-2</v>
      </c>
      <c r="E47">
        <v>-1.79422625514053E-2</v>
      </c>
      <c r="F47">
        <v>-1.1214319299057701E-2</v>
      </c>
      <c r="G47">
        <v>1.374726434831763E-2</v>
      </c>
      <c r="I47" s="1" t="s">
        <v>2</v>
      </c>
      <c r="J47">
        <f t="shared" ref="J47:O51" si="10">J$41 * $J24</f>
        <v>0</v>
      </c>
      <c r="K47">
        <f t="shared" si="10"/>
        <v>0</v>
      </c>
      <c r="L47">
        <f t="shared" si="10"/>
        <v>0</v>
      </c>
      <c r="M47" s="2">
        <f t="shared" si="10"/>
        <v>0</v>
      </c>
      <c r="N47">
        <f t="shared" si="10"/>
        <v>0</v>
      </c>
      <c r="O47">
        <f t="shared" si="10"/>
        <v>0</v>
      </c>
      <c r="Q47" s="1" t="s">
        <v>52</v>
      </c>
      <c r="R47">
        <f t="shared" si="1"/>
        <v>-2.7273593525875422E-2</v>
      </c>
      <c r="S47">
        <f t="shared" si="1"/>
        <v>-3.4407940015854952E-3</v>
      </c>
      <c r="T47">
        <f t="shared" si="1"/>
        <v>2.2245249094297783E-2</v>
      </c>
      <c r="U47">
        <f t="shared" si="1"/>
        <v>-2.6133250037666783E-2</v>
      </c>
      <c r="V47">
        <f t="shared" si="1"/>
        <v>-2.081859767235629E-2</v>
      </c>
      <c r="W47">
        <f t="shared" si="1"/>
        <v>6.6856366166103166E-3</v>
      </c>
    </row>
    <row r="48" spans="1:23" x14ac:dyDescent="0.55000000000000004">
      <c r="A48" s="1" t="s">
        <v>53</v>
      </c>
      <c r="B48">
        <v>-2.432504279935355E-2</v>
      </c>
      <c r="C48">
        <v>-5.6606127897271818E-3</v>
      </c>
      <c r="D48">
        <v>-5.0191199418895271E-3</v>
      </c>
      <c r="E48">
        <v>-2.4044892553338301E-2</v>
      </c>
      <c r="F48">
        <v>-2.1720270318812959E-2</v>
      </c>
      <c r="G48">
        <v>-4.1161245288226178E-2</v>
      </c>
      <c r="I48" s="1" t="s">
        <v>3</v>
      </c>
      <c r="J48">
        <f t="shared" si="10"/>
        <v>1.0656342824157834</v>
      </c>
      <c r="K48">
        <f t="shared" si="10"/>
        <v>0.5328171412078917</v>
      </c>
      <c r="L48">
        <f t="shared" si="10"/>
        <v>0.3552114274719278</v>
      </c>
      <c r="M48" s="2">
        <f t="shared" si="10"/>
        <v>0.26640857060394585</v>
      </c>
      <c r="N48">
        <f t="shared" si="10"/>
        <v>0.21312685648315668</v>
      </c>
      <c r="O48">
        <f t="shared" si="10"/>
        <v>0.1776057137359639</v>
      </c>
      <c r="Q48" s="1" t="s">
        <v>53</v>
      </c>
      <c r="R48">
        <f t="shared" si="1"/>
        <v>-3.3681751013003067E-2</v>
      </c>
      <c r="S48">
        <f t="shared" si="1"/>
        <v>-1.0462371422692591E-2</v>
      </c>
      <c r="T48">
        <f t="shared" si="1"/>
        <v>-7.9480541621624063E-3</v>
      </c>
      <c r="U48">
        <f t="shared" si="1"/>
        <v>-3.2235880039599783E-2</v>
      </c>
      <c r="V48">
        <f t="shared" si="1"/>
        <v>-3.1324548692111549E-2</v>
      </c>
      <c r="W48">
        <f t="shared" si="1"/>
        <v>-4.8222873019933492E-2</v>
      </c>
    </row>
    <row r="49" spans="1:23" x14ac:dyDescent="0.55000000000000004">
      <c r="A49" s="1" t="s">
        <v>54</v>
      </c>
      <c r="B49">
        <v>8.4178036206389084E-2</v>
      </c>
      <c r="C49">
        <v>3.2979346931720781E-3</v>
      </c>
      <c r="D49">
        <v>3.1815965279618157E-2</v>
      </c>
      <c r="E49">
        <v>-3.6956504808299477E-2</v>
      </c>
      <c r="F49">
        <v>-1.5145517281284659E-2</v>
      </c>
      <c r="G49">
        <v>2.4293231689502811E-2</v>
      </c>
      <c r="I49" s="1" t="s">
        <v>4</v>
      </c>
      <c r="J49">
        <f t="shared" si="10"/>
        <v>0.14031084542096181</v>
      </c>
      <c r="K49">
        <f t="shared" si="10"/>
        <v>7.0155422710480905E-2</v>
      </c>
      <c r="L49">
        <f t="shared" si="10"/>
        <v>4.6770281806987272E-2</v>
      </c>
      <c r="M49" s="2">
        <f t="shared" si="10"/>
        <v>3.5077711355240453E-2</v>
      </c>
      <c r="N49">
        <f t="shared" si="10"/>
        <v>2.8062169084192366E-2</v>
      </c>
      <c r="O49">
        <f t="shared" si="10"/>
        <v>2.3385140903493636E-2</v>
      </c>
      <c r="Q49" s="1" t="s">
        <v>54</v>
      </c>
      <c r="R49">
        <f t="shared" si="1"/>
        <v>7.4821327992739578E-2</v>
      </c>
      <c r="S49">
        <f t="shared" si="1"/>
        <v>-1.50382393979333E-3</v>
      </c>
      <c r="T49">
        <f t="shared" si="1"/>
        <v>2.8887031059345279E-2</v>
      </c>
      <c r="U49">
        <f t="shared" si="1"/>
        <v>-4.5147492294560956E-2</v>
      </c>
      <c r="V49">
        <f t="shared" si="1"/>
        <v>-2.474979565458325E-2</v>
      </c>
      <c r="W49">
        <f t="shared" si="1"/>
        <v>1.7231603957795497E-2</v>
      </c>
    </row>
    <row r="50" spans="1:23" x14ac:dyDescent="0.55000000000000004">
      <c r="A50" s="1" t="s">
        <v>55</v>
      </c>
      <c r="B50">
        <v>0.1227494393751578</v>
      </c>
      <c r="C50">
        <v>-2.696594879113556E-2</v>
      </c>
      <c r="D50">
        <v>4.6510861053586927E-2</v>
      </c>
      <c r="E50">
        <v>-8.6175677946892182E-2</v>
      </c>
      <c r="F50">
        <v>-5.4975686820763918E-2</v>
      </c>
      <c r="G50">
        <v>-5.6192539513370672E-2</v>
      </c>
      <c r="I50" s="1" t="s">
        <v>5</v>
      </c>
      <c r="J50">
        <f t="shared" si="10"/>
        <v>2.4118902379239242</v>
      </c>
      <c r="K50">
        <f t="shared" si="10"/>
        <v>1.2059451189619621</v>
      </c>
      <c r="L50">
        <f t="shared" si="10"/>
        <v>0.80396341264130811</v>
      </c>
      <c r="M50" s="2">
        <f t="shared" si="10"/>
        <v>0.60297255948098105</v>
      </c>
      <c r="N50">
        <f t="shared" si="10"/>
        <v>0.48237804758478486</v>
      </c>
      <c r="O50">
        <f t="shared" si="10"/>
        <v>0.40198170632065405</v>
      </c>
      <c r="Q50" s="1" t="s">
        <v>55</v>
      </c>
      <c r="R50">
        <f t="shared" si="1"/>
        <v>0.11339273116150828</v>
      </c>
      <c r="S50">
        <f t="shared" si="1"/>
        <v>-3.1767707424100969E-2</v>
      </c>
      <c r="T50">
        <f t="shared" si="1"/>
        <v>4.358192683331405E-2</v>
      </c>
      <c r="U50">
        <f t="shared" si="1"/>
        <v>-9.4366665433153668E-2</v>
      </c>
      <c r="V50">
        <f t="shared" si="1"/>
        <v>-6.4579965194062505E-2</v>
      </c>
      <c r="W50">
        <f t="shared" si="1"/>
        <v>-6.3254167245077986E-2</v>
      </c>
    </row>
    <row r="51" spans="1:23" x14ac:dyDescent="0.55000000000000004">
      <c r="A51" s="1" t="s">
        <v>56</v>
      </c>
      <c r="B51">
        <v>-0.11062347246832641</v>
      </c>
      <c r="C51">
        <v>-5.3342326189561029E-2</v>
      </c>
      <c r="D51">
        <v>2.2563791989501421E-2</v>
      </c>
      <c r="E51">
        <v>-0.1149344928207625</v>
      </c>
      <c r="F51">
        <v>-7.4210493934905086E-2</v>
      </c>
      <c r="G51">
        <v>-0.1169935791062018</v>
      </c>
      <c r="I51" s="1" t="s">
        <v>6</v>
      </c>
      <c r="J51">
        <f t="shared" si="10"/>
        <v>0</v>
      </c>
      <c r="K51">
        <f t="shared" si="10"/>
        <v>0</v>
      </c>
      <c r="L51">
        <f t="shared" si="10"/>
        <v>0</v>
      </c>
      <c r="M51" s="2">
        <f t="shared" si="10"/>
        <v>0</v>
      </c>
      <c r="N51">
        <f t="shared" si="10"/>
        <v>0</v>
      </c>
      <c r="O51">
        <f t="shared" si="10"/>
        <v>0</v>
      </c>
      <c r="Q51" s="1" t="s">
        <v>56</v>
      </c>
      <c r="R51">
        <f t="shared" si="1"/>
        <v>-0.11998018068197591</v>
      </c>
      <c r="S51">
        <f t="shared" si="1"/>
        <v>-5.8144084822526435E-2</v>
      </c>
      <c r="T51">
        <f t="shared" si="1"/>
        <v>1.9634857769228544E-2</v>
      </c>
      <c r="U51">
        <f t="shared" si="1"/>
        <v>-0.12312548030702399</v>
      </c>
      <c r="V51">
        <f t="shared" si="1"/>
        <v>-8.3814772308203681E-2</v>
      </c>
      <c r="W51">
        <f t="shared" si="1"/>
        <v>-0.1240552068379091</v>
      </c>
    </row>
    <row r="52" spans="1:23" x14ac:dyDescent="0.55000000000000004">
      <c r="A52" s="1" t="s">
        <v>57</v>
      </c>
      <c r="B52">
        <v>5.8711874747794601E-2</v>
      </c>
      <c r="C52">
        <v>8.4808403271665611E-2</v>
      </c>
      <c r="D52">
        <v>-1.2651517254700149E-2</v>
      </c>
      <c r="E52">
        <v>0.15547342130285191</v>
      </c>
      <c r="F52">
        <v>0.1148854343548045</v>
      </c>
      <c r="G52">
        <v>0.15401117737736</v>
      </c>
      <c r="I52" s="5" t="s">
        <v>246</v>
      </c>
      <c r="J52">
        <f>J42</f>
        <v>-5.0297255948098103</v>
      </c>
      <c r="K52">
        <f t="shared" ref="K52:O52" si="11">K42</f>
        <v>-2.0148627974049051</v>
      </c>
      <c r="L52">
        <f t="shared" si="11"/>
        <v>-1.0099085316032701</v>
      </c>
      <c r="M52" s="2">
        <f t="shared" si="11"/>
        <v>-0.50743139870245257</v>
      </c>
      <c r="N52">
        <f t="shared" si="11"/>
        <v>-0.2059451189619621</v>
      </c>
      <c r="O52">
        <f t="shared" si="11"/>
        <v>-4.9542658016350494E-3</v>
      </c>
      <c r="Q52" s="1" t="s">
        <v>57</v>
      </c>
      <c r="R52">
        <f t="shared" si="1"/>
        <v>4.9355166534145088E-2</v>
      </c>
      <c r="S52">
        <f t="shared" si="1"/>
        <v>8.0006644638700206E-2</v>
      </c>
      <c r="T52">
        <f t="shared" si="1"/>
        <v>-1.5580451474973028E-2</v>
      </c>
      <c r="U52">
        <f t="shared" si="1"/>
        <v>0.14728243381659042</v>
      </c>
      <c r="V52">
        <f t="shared" si="1"/>
        <v>0.10528115598150591</v>
      </c>
      <c r="W52">
        <f t="shared" si="1"/>
        <v>0.14694954964565268</v>
      </c>
    </row>
    <row r="53" spans="1:23" x14ac:dyDescent="0.55000000000000004">
      <c r="A53" s="1" t="s">
        <v>58</v>
      </c>
      <c r="B53">
        <v>1.667269395230719E-2</v>
      </c>
      <c r="C53">
        <v>-2.3676209123248419E-2</v>
      </c>
      <c r="D53">
        <v>5.7876751017000849E-3</v>
      </c>
      <c r="E53">
        <v>-3.7830244919937468E-3</v>
      </c>
      <c r="F53">
        <v>-4.0638740140309659E-3</v>
      </c>
      <c r="G53">
        <v>-3.8011886886251567E-2</v>
      </c>
      <c r="J53">
        <f>SUM(J46:J52)</f>
        <v>1.0000000088747827</v>
      </c>
      <c r="K53">
        <f t="shared" ref="K53:O53" si="12">SUM(K46:K52)</f>
        <v>1.0000000044373913</v>
      </c>
      <c r="L53">
        <f t="shared" si="12"/>
        <v>1.0000000029582612</v>
      </c>
      <c r="M53">
        <f t="shared" si="12"/>
        <v>1.0000000022186957</v>
      </c>
      <c r="N53">
        <f t="shared" si="12"/>
        <v>1.0000000017749566</v>
      </c>
      <c r="O53">
        <f t="shared" si="12"/>
        <v>1.0000000014791306</v>
      </c>
      <c r="Q53" s="1" t="s">
        <v>58</v>
      </c>
      <c r="R53">
        <f t="shared" si="1"/>
        <v>7.3159857386576772E-3</v>
      </c>
      <c r="S53">
        <f t="shared" si="1"/>
        <v>-2.8477967756213828E-2</v>
      </c>
      <c r="T53">
        <f t="shared" si="1"/>
        <v>2.8587408814272062E-3</v>
      </c>
      <c r="U53">
        <f t="shared" si="1"/>
        <v>-1.197401197825523E-2</v>
      </c>
      <c r="V53">
        <f t="shared" si="1"/>
        <v>-1.3668152387329557E-2</v>
      </c>
      <c r="W53">
        <f t="shared" si="1"/>
        <v>-4.5073514617958881E-2</v>
      </c>
    </row>
    <row r="54" spans="1:23" x14ac:dyDescent="0.55000000000000004">
      <c r="A54" s="1" t="s">
        <v>59</v>
      </c>
      <c r="B54">
        <v>-0.1066243394405559</v>
      </c>
      <c r="C54">
        <v>3.8798838855168771E-2</v>
      </c>
      <c r="D54">
        <v>1.8128260229284491E-2</v>
      </c>
      <c r="E54">
        <v>2.7116571800633871E-4</v>
      </c>
      <c r="F54">
        <v>4.080456475065386E-3</v>
      </c>
      <c r="G54">
        <v>3.7010610841639917E-2</v>
      </c>
      <c r="Q54" s="1" t="s">
        <v>59</v>
      </c>
      <c r="R54">
        <f t="shared" si="1"/>
        <v>-0.11598104765420542</v>
      </c>
      <c r="S54">
        <f t="shared" si="1"/>
        <v>3.3997080222203366E-2</v>
      </c>
      <c r="T54">
        <f t="shared" si="1"/>
        <v>1.5199326009011612E-2</v>
      </c>
      <c r="U54">
        <f t="shared" si="1"/>
        <v>-7.919821768255144E-3</v>
      </c>
      <c r="V54">
        <f t="shared" si="1"/>
        <v>-5.5238218982332048E-3</v>
      </c>
      <c r="W54">
        <f t="shared" si="1"/>
        <v>2.9948983109932603E-2</v>
      </c>
    </row>
    <row r="55" spans="1:23" x14ac:dyDescent="0.55000000000000004">
      <c r="A55" s="1" t="s">
        <v>60</v>
      </c>
      <c r="B55">
        <v>0.1139548091286087</v>
      </c>
      <c r="C55">
        <v>2.7266076881030669E-2</v>
      </c>
      <c r="D55">
        <v>1.2395432434606061E-2</v>
      </c>
      <c r="E55">
        <v>7.6683855137587464E-2</v>
      </c>
      <c r="F55">
        <v>5.3011220750689203E-2</v>
      </c>
      <c r="G55">
        <v>7.5582869548640463E-2</v>
      </c>
      <c r="I55" s="3" t="s">
        <v>240</v>
      </c>
      <c r="J55">
        <f>J41 * $J$32 + J42*$J$2</f>
        <v>3.4913098761130551E-2</v>
      </c>
      <c r="K55">
        <f t="shared" ref="K55:O55" si="13">K41 * $J$32 + K42*$J$2</f>
        <v>1.8956549380565277E-2</v>
      </c>
      <c r="L55">
        <f t="shared" si="13"/>
        <v>1.3637699587043521E-2</v>
      </c>
      <c r="M55">
        <f t="shared" si="13"/>
        <v>1.0978274690282638E-2</v>
      </c>
      <c r="N55">
        <f t="shared" si="13"/>
        <v>9.3826197522261113E-3</v>
      </c>
      <c r="O55">
        <f t="shared" si="13"/>
        <v>8.3188497935217601E-3</v>
      </c>
      <c r="Q55" s="1" t="s">
        <v>60</v>
      </c>
      <c r="R55">
        <f t="shared" si="1"/>
        <v>0.10459810091495919</v>
      </c>
      <c r="S55">
        <f t="shared" si="1"/>
        <v>2.246431824806526E-2</v>
      </c>
      <c r="T55">
        <f t="shared" si="1"/>
        <v>9.4664982143331817E-3</v>
      </c>
      <c r="U55">
        <f t="shared" si="1"/>
        <v>6.8492867651325978E-2</v>
      </c>
      <c r="V55">
        <f t="shared" si="1"/>
        <v>4.3406942377390609E-2</v>
      </c>
      <c r="W55">
        <f t="shared" si="1"/>
        <v>6.8521241816933143E-2</v>
      </c>
    </row>
    <row r="56" spans="1:23" x14ac:dyDescent="0.55000000000000004">
      <c r="A56" s="1" t="s">
        <v>61</v>
      </c>
      <c r="B56">
        <v>-2.964978054957235E-2</v>
      </c>
      <c r="C56">
        <v>1.531804226894784E-2</v>
      </c>
      <c r="D56">
        <v>-1.277196914591716E-2</v>
      </c>
      <c r="E56">
        <v>2.568972446089024E-2</v>
      </c>
      <c r="F56">
        <v>4.3404963079278103E-2</v>
      </c>
      <c r="G56">
        <v>-1.15070460828185E-2</v>
      </c>
      <c r="I56" s="3" t="s">
        <v>242</v>
      </c>
      <c r="J56">
        <f>J41*$J$34</f>
        <v>0.17864237672268737</v>
      </c>
      <c r="K56">
        <f t="shared" ref="K56:O56" si="14">K41*$J$34</f>
        <v>8.9321188361343687E-2</v>
      </c>
      <c r="L56">
        <f t="shared" si="14"/>
        <v>5.954745890756246E-2</v>
      </c>
      <c r="M56">
        <f t="shared" si="14"/>
        <v>4.4660594180671843E-2</v>
      </c>
      <c r="N56">
        <f t="shared" si="14"/>
        <v>3.5728475344537478E-2</v>
      </c>
      <c r="O56">
        <f t="shared" si="14"/>
        <v>2.977372945378123E-2</v>
      </c>
      <c r="Q56" s="1" t="s">
        <v>61</v>
      </c>
      <c r="R56">
        <f t="shared" si="1"/>
        <v>-3.9006488763221867E-2</v>
      </c>
      <c r="S56">
        <f t="shared" si="1"/>
        <v>1.0516283635982431E-2</v>
      </c>
      <c r="T56">
        <f t="shared" si="1"/>
        <v>-1.5700903366190039E-2</v>
      </c>
      <c r="U56">
        <f t="shared" si="1"/>
        <v>1.7498736974628757E-2</v>
      </c>
      <c r="V56">
        <f t="shared" si="1"/>
        <v>3.3800684705979508E-2</v>
      </c>
      <c r="W56">
        <f t="shared" si="1"/>
        <v>-1.8568673814525816E-2</v>
      </c>
    </row>
    <row r="57" spans="1:23" x14ac:dyDescent="0.55000000000000004">
      <c r="A57" s="1" t="s">
        <v>62</v>
      </c>
      <c r="B57">
        <v>-1.320834048100528E-2</v>
      </c>
      <c r="C57">
        <v>-9.771614516906113E-3</v>
      </c>
      <c r="D57">
        <v>-1.573826938853606E-2</v>
      </c>
      <c r="E57">
        <v>2.1714786764511551E-2</v>
      </c>
      <c r="F57">
        <v>2.7660489711697211E-2</v>
      </c>
      <c r="G57">
        <v>4.3613247902536623E-2</v>
      </c>
      <c r="I57" s="3" t="s">
        <v>234</v>
      </c>
      <c r="J57">
        <f>(J55 - $J$2) / J56</f>
        <v>0.17864237672268735</v>
      </c>
      <c r="K57">
        <f t="shared" ref="K57:O57" si="15">(K55 - $J$2) / K56</f>
        <v>0.17864237672268737</v>
      </c>
      <c r="L57">
        <f t="shared" si="15"/>
        <v>0.17864237672268743</v>
      </c>
      <c r="M57">
        <f t="shared" si="15"/>
        <v>0.17864237672268735</v>
      </c>
      <c r="N57">
        <f t="shared" si="15"/>
        <v>0.17864237672268737</v>
      </c>
      <c r="O57">
        <f t="shared" si="15"/>
        <v>0.1786423767226874</v>
      </c>
      <c r="Q57" s="1" t="s">
        <v>62</v>
      </c>
      <c r="R57">
        <f t="shared" si="1"/>
        <v>-2.2565048694654793E-2</v>
      </c>
      <c r="S57">
        <f t="shared" si="1"/>
        <v>-1.4573373149871522E-2</v>
      </c>
      <c r="T57">
        <f t="shared" si="1"/>
        <v>-1.8667203608808938E-2</v>
      </c>
      <c r="U57">
        <f t="shared" si="1"/>
        <v>1.3523799278250068E-2</v>
      </c>
      <c r="V57">
        <f t="shared" si="1"/>
        <v>1.8056211338398621E-2</v>
      </c>
      <c r="W57">
        <f t="shared" si="1"/>
        <v>3.6551620170829309E-2</v>
      </c>
    </row>
    <row r="58" spans="1:23" x14ac:dyDescent="0.55000000000000004">
      <c r="A58" s="1" t="s">
        <v>63</v>
      </c>
      <c r="B58">
        <v>-1.4803247076433661E-3</v>
      </c>
      <c r="C58">
        <v>1.118465062400764E-2</v>
      </c>
      <c r="D58">
        <v>2.4991406114135421E-2</v>
      </c>
      <c r="E58">
        <v>-1.316560726172478E-2</v>
      </c>
      <c r="F58">
        <v>-2.3227579849618429E-3</v>
      </c>
      <c r="G58">
        <v>3.6861452364867597E-2</v>
      </c>
      <c r="Q58" s="1" t="s">
        <v>63</v>
      </c>
      <c r="R58">
        <f t="shared" ref="R58:W100" si="16">B58-J$6</f>
        <v>-1.0837032921292879E-2</v>
      </c>
      <c r="S58">
        <f t="shared" si="16"/>
        <v>6.3828919910422317E-3</v>
      </c>
      <c r="T58">
        <f t="shared" si="16"/>
        <v>2.2062471893862543E-2</v>
      </c>
      <c r="U58">
        <f t="shared" si="16"/>
        <v>-2.1356594747986263E-2</v>
      </c>
      <c r="V58">
        <f t="shared" si="16"/>
        <v>-1.1927036358260434E-2</v>
      </c>
      <c r="W58">
        <f t="shared" si="16"/>
        <v>2.9799824633160284E-2</v>
      </c>
    </row>
    <row r="59" spans="1:23" x14ac:dyDescent="0.55000000000000004">
      <c r="A59" s="1" t="s">
        <v>64</v>
      </c>
      <c r="B59">
        <v>-6.3380340104711386E-2</v>
      </c>
      <c r="C59">
        <v>-3.1793374423278342E-2</v>
      </c>
      <c r="D59">
        <v>2.8823717090765481E-2</v>
      </c>
      <c r="E59">
        <v>-6.5790722961563075E-2</v>
      </c>
      <c r="F59">
        <v>-6.0055523307801839E-2</v>
      </c>
      <c r="G59">
        <v>-4.5058858850766881E-2</v>
      </c>
      <c r="Q59" s="1" t="s">
        <v>64</v>
      </c>
      <c r="R59">
        <f t="shared" si="16"/>
        <v>-7.2737048318360892E-2</v>
      </c>
      <c r="S59">
        <f t="shared" si="16"/>
        <v>-3.6595133056243748E-2</v>
      </c>
      <c r="T59">
        <f t="shared" si="16"/>
        <v>2.5894782870492603E-2</v>
      </c>
      <c r="U59">
        <f t="shared" si="16"/>
        <v>-7.3981710447824561E-2</v>
      </c>
      <c r="V59">
        <f t="shared" si="16"/>
        <v>-6.9659801681100433E-2</v>
      </c>
      <c r="W59">
        <f t="shared" si="16"/>
        <v>-5.2120486582474194E-2</v>
      </c>
    </row>
    <row r="60" spans="1:23" x14ac:dyDescent="0.55000000000000004">
      <c r="A60" s="1" t="s">
        <v>65</v>
      </c>
      <c r="B60">
        <v>2.3545755435880888E-2</v>
      </c>
      <c r="C60">
        <v>4.5942173319250663E-2</v>
      </c>
      <c r="D60">
        <v>-4.1282733552773232E-3</v>
      </c>
      <c r="E60">
        <v>4.5328611502143623E-2</v>
      </c>
      <c r="F60">
        <v>3.5216729803439151E-2</v>
      </c>
      <c r="G60">
        <v>4.6544686727627127E-2</v>
      </c>
      <c r="Q60" s="1" t="s">
        <v>65</v>
      </c>
      <c r="R60">
        <f t="shared" si="16"/>
        <v>1.4189047222231375E-2</v>
      </c>
      <c r="S60">
        <f t="shared" si="16"/>
        <v>4.1140414686285258E-2</v>
      </c>
      <c r="T60">
        <f t="shared" si="16"/>
        <v>-7.0572075755502024E-3</v>
      </c>
      <c r="U60">
        <f t="shared" si="16"/>
        <v>3.7137624015882137E-2</v>
      </c>
      <c r="V60">
        <f t="shared" si="16"/>
        <v>2.561245143014056E-2</v>
      </c>
      <c r="W60">
        <f t="shared" si="16"/>
        <v>3.9483058995919813E-2</v>
      </c>
    </row>
    <row r="61" spans="1:23" x14ac:dyDescent="0.55000000000000004">
      <c r="A61" s="1" t="s">
        <v>66</v>
      </c>
      <c r="B61">
        <v>8.3768479367647419E-3</v>
      </c>
      <c r="C61">
        <v>1.073290007977312E-2</v>
      </c>
      <c r="D61">
        <v>1.4104851713102161E-2</v>
      </c>
      <c r="E61">
        <v>-1.031643892806355E-2</v>
      </c>
      <c r="F61">
        <v>1.7072449345854949E-2</v>
      </c>
      <c r="G61">
        <v>2.8428473364610959E-2</v>
      </c>
      <c r="Q61" s="1" t="s">
        <v>66</v>
      </c>
      <c r="R61">
        <f t="shared" si="16"/>
        <v>-9.7986027688477112E-4</v>
      </c>
      <c r="S61">
        <f t="shared" si="16"/>
        <v>5.9311414468077124E-3</v>
      </c>
      <c r="T61">
        <f t="shared" si="16"/>
        <v>1.1175917492829281E-2</v>
      </c>
      <c r="U61">
        <f t="shared" si="16"/>
        <v>-1.8507426414325033E-2</v>
      </c>
      <c r="V61">
        <f t="shared" si="16"/>
        <v>7.468170972556358E-3</v>
      </c>
      <c r="W61">
        <f t="shared" si="16"/>
        <v>2.1366845632903645E-2</v>
      </c>
    </row>
    <row r="62" spans="1:23" x14ac:dyDescent="0.55000000000000004">
      <c r="A62" s="1" t="s">
        <v>67</v>
      </c>
      <c r="B62">
        <v>4.9396098512353381E-2</v>
      </c>
      <c r="C62">
        <v>1.261640459258828E-2</v>
      </c>
      <c r="D62">
        <v>-1.1723307634500251E-3</v>
      </c>
      <c r="E62">
        <v>3.5354067534582923E-2</v>
      </c>
      <c r="F62">
        <v>2.5052308090083741E-2</v>
      </c>
      <c r="G62">
        <v>-1.4947940471199411E-4</v>
      </c>
      <c r="Q62" s="1" t="s">
        <v>67</v>
      </c>
      <c r="R62">
        <f t="shared" si="16"/>
        <v>4.0039390298703868E-2</v>
      </c>
      <c r="S62">
        <f t="shared" si="16"/>
        <v>7.8146459596228728E-3</v>
      </c>
      <c r="T62">
        <f t="shared" si="16"/>
        <v>-4.1012649837229038E-3</v>
      </c>
      <c r="U62">
        <f t="shared" si="16"/>
        <v>2.716308004832144E-2</v>
      </c>
      <c r="V62">
        <f t="shared" si="16"/>
        <v>1.5448029716785151E-2</v>
      </c>
      <c r="W62">
        <f t="shared" si="16"/>
        <v>-7.2111071364193077E-3</v>
      </c>
    </row>
    <row r="63" spans="1:23" x14ac:dyDescent="0.55000000000000004">
      <c r="A63" s="1" t="s">
        <v>68</v>
      </c>
      <c r="B63">
        <v>4.6705627280061002E-2</v>
      </c>
      <c r="C63">
        <v>5.2108824739005577E-3</v>
      </c>
      <c r="D63">
        <v>-3.38554935690849E-3</v>
      </c>
      <c r="E63">
        <v>2.8599322351861019E-2</v>
      </c>
      <c r="F63">
        <v>1.9906921043275631E-2</v>
      </c>
      <c r="G63">
        <v>-2.6375416119732931E-2</v>
      </c>
      <c r="Q63" s="1" t="s">
        <v>68</v>
      </c>
      <c r="R63">
        <f t="shared" si="16"/>
        <v>3.7348919066411489E-2</v>
      </c>
      <c r="S63">
        <f t="shared" si="16"/>
        <v>4.0912384093514959E-4</v>
      </c>
      <c r="T63">
        <f t="shared" si="16"/>
        <v>-6.3144835771813687E-3</v>
      </c>
      <c r="U63">
        <f t="shared" si="16"/>
        <v>2.0408334865599537E-2</v>
      </c>
      <c r="V63">
        <f t="shared" si="16"/>
        <v>1.030264266997704E-2</v>
      </c>
      <c r="W63">
        <f t="shared" si="16"/>
        <v>-3.3437043851440244E-2</v>
      </c>
    </row>
    <row r="64" spans="1:23" x14ac:dyDescent="0.55000000000000004">
      <c r="A64" s="1" t="s">
        <v>69</v>
      </c>
      <c r="B64">
        <v>-2.9437416816341381E-2</v>
      </c>
      <c r="C64">
        <v>8.6917416356302457E-3</v>
      </c>
      <c r="D64">
        <v>-3.87507407268739E-3</v>
      </c>
      <c r="E64">
        <v>-1.7878554969542049E-2</v>
      </c>
      <c r="F64">
        <v>-1.295734094301992E-2</v>
      </c>
      <c r="G64">
        <v>-1.2006781600681919E-3</v>
      </c>
      <c r="Q64" s="1" t="s">
        <v>69</v>
      </c>
      <c r="R64">
        <f t="shared" si="16"/>
        <v>-3.8794125029990897E-2</v>
      </c>
      <c r="S64">
        <f t="shared" si="16"/>
        <v>3.8899830026648376E-3</v>
      </c>
      <c r="T64">
        <f t="shared" si="16"/>
        <v>-6.8040082929602692E-3</v>
      </c>
      <c r="U64">
        <f t="shared" si="16"/>
        <v>-2.6069542455803531E-2</v>
      </c>
      <c r="V64">
        <f t="shared" si="16"/>
        <v>-2.2561619316318511E-2</v>
      </c>
      <c r="W64">
        <f t="shared" si="16"/>
        <v>-8.2623058917755052E-3</v>
      </c>
    </row>
    <row r="65" spans="1:23" x14ac:dyDescent="0.55000000000000004">
      <c r="A65" s="1" t="s">
        <v>70</v>
      </c>
      <c r="B65">
        <v>-4.6754107219081353E-3</v>
      </c>
      <c r="C65">
        <v>1.027688763321755E-2</v>
      </c>
      <c r="D65">
        <v>9.7469758440558163E-3</v>
      </c>
      <c r="E65">
        <v>5.5125838667273719E-3</v>
      </c>
      <c r="F65">
        <v>5.6596308466903E-3</v>
      </c>
      <c r="G65">
        <v>-2.64018001638977E-3</v>
      </c>
      <c r="Q65" s="1" t="s">
        <v>70</v>
      </c>
      <c r="R65">
        <f t="shared" si="16"/>
        <v>-1.4032118935557648E-2</v>
      </c>
      <c r="S65">
        <f t="shared" si="16"/>
        <v>5.4751290002521416E-3</v>
      </c>
      <c r="T65">
        <f t="shared" si="16"/>
        <v>6.8180416237829371E-3</v>
      </c>
      <c r="U65">
        <f t="shared" si="16"/>
        <v>-2.6784036195341109E-3</v>
      </c>
      <c r="V65">
        <f t="shared" si="16"/>
        <v>-3.9446475266082907E-3</v>
      </c>
      <c r="W65">
        <f t="shared" si="16"/>
        <v>-9.7018077480970841E-3</v>
      </c>
    </row>
    <row r="66" spans="1:23" x14ac:dyDescent="0.55000000000000004">
      <c r="A66" s="1" t="s">
        <v>71</v>
      </c>
      <c r="B66">
        <v>-2.4269790456075579E-2</v>
      </c>
      <c r="C66">
        <v>3.2237427424133269E-3</v>
      </c>
      <c r="D66">
        <v>-1.071143705832156E-2</v>
      </c>
      <c r="E66">
        <v>2.7290265824661208E-2</v>
      </c>
      <c r="F66">
        <v>1.828872681741478E-3</v>
      </c>
      <c r="G66">
        <v>2.476259612014875E-2</v>
      </c>
      <c r="Q66" s="1" t="s">
        <v>71</v>
      </c>
      <c r="R66">
        <f t="shared" si="16"/>
        <v>-3.3626498669725093E-2</v>
      </c>
      <c r="S66">
        <f t="shared" si="16"/>
        <v>-1.5780158905520812E-3</v>
      </c>
      <c r="T66">
        <f t="shared" si="16"/>
        <v>-1.3640371278594439E-2</v>
      </c>
      <c r="U66">
        <f t="shared" si="16"/>
        <v>1.9099278338399726E-2</v>
      </c>
      <c r="V66">
        <f t="shared" si="16"/>
        <v>-7.7754056915571128E-3</v>
      </c>
      <c r="W66">
        <f t="shared" si="16"/>
        <v>1.7700968388441436E-2</v>
      </c>
    </row>
    <row r="67" spans="1:23" x14ac:dyDescent="0.55000000000000004">
      <c r="A67" s="1" t="s">
        <v>72</v>
      </c>
      <c r="B67">
        <v>-5.0611486396444638E-3</v>
      </c>
      <c r="C67">
        <v>1.4219606597804409E-2</v>
      </c>
      <c r="D67">
        <v>-1.0296256638531511E-2</v>
      </c>
      <c r="E67">
        <v>7.1583357950671278E-2</v>
      </c>
      <c r="F67">
        <v>5.8645846131264001E-2</v>
      </c>
      <c r="G67">
        <v>5.0004518462793301E-2</v>
      </c>
      <c r="Q67" s="1" t="s">
        <v>72</v>
      </c>
      <c r="R67">
        <f t="shared" si="16"/>
        <v>-1.4417856853293977E-2</v>
      </c>
      <c r="S67">
        <f t="shared" si="16"/>
        <v>9.4178479648390004E-3</v>
      </c>
      <c r="T67">
        <f t="shared" si="16"/>
        <v>-1.322519085880439E-2</v>
      </c>
      <c r="U67">
        <f t="shared" si="16"/>
        <v>6.3392370464409792E-2</v>
      </c>
      <c r="V67">
        <f t="shared" si="16"/>
        <v>4.9041567757965407E-2</v>
      </c>
      <c r="W67">
        <f t="shared" si="16"/>
        <v>4.2942890731085988E-2</v>
      </c>
    </row>
    <row r="68" spans="1:23" x14ac:dyDescent="0.55000000000000004">
      <c r="A68" s="1" t="s">
        <v>73</v>
      </c>
      <c r="B68">
        <v>-5.0868468383873711E-2</v>
      </c>
      <c r="C68">
        <v>3.9495444792105872E-3</v>
      </c>
      <c r="D68">
        <v>9.990407767527909E-3</v>
      </c>
      <c r="E68">
        <v>1.004701212532799E-2</v>
      </c>
      <c r="F68">
        <v>1.2758540234144579E-2</v>
      </c>
      <c r="G68">
        <v>1.2158967452957411E-2</v>
      </c>
      <c r="Q68" s="1" t="s">
        <v>73</v>
      </c>
      <c r="R68">
        <f t="shared" si="16"/>
        <v>-6.0225176597523224E-2</v>
      </c>
      <c r="S68">
        <f t="shared" si="16"/>
        <v>-8.5221415375482095E-4</v>
      </c>
      <c r="T68">
        <f t="shared" si="16"/>
        <v>7.0614735472550299E-3</v>
      </c>
      <c r="U68">
        <f t="shared" si="16"/>
        <v>1.8560246390665076E-3</v>
      </c>
      <c r="V68">
        <f t="shared" si="16"/>
        <v>3.1542618608459885E-3</v>
      </c>
      <c r="W68">
        <f t="shared" si="16"/>
        <v>5.0973397212500972E-3</v>
      </c>
    </row>
    <row r="69" spans="1:23" x14ac:dyDescent="0.55000000000000004">
      <c r="A69" s="1" t="s">
        <v>74</v>
      </c>
      <c r="B69">
        <v>9.4771042368770875E-3</v>
      </c>
      <c r="C69">
        <v>8.6705395598669632E-3</v>
      </c>
      <c r="D69">
        <v>3.003614399702315E-3</v>
      </c>
      <c r="E69">
        <v>4.3656151425868213E-2</v>
      </c>
      <c r="F69">
        <v>3.3375587827755737E-2</v>
      </c>
      <c r="G69">
        <v>2.0842582536547249E-2</v>
      </c>
      <c r="Q69" s="1" t="s">
        <v>74</v>
      </c>
      <c r="R69">
        <f t="shared" si="16"/>
        <v>1.2039602322757442E-4</v>
      </c>
      <c r="S69">
        <f t="shared" si="16"/>
        <v>3.8687809269015551E-3</v>
      </c>
      <c r="T69">
        <f t="shared" si="16"/>
        <v>7.4680179429436298E-5</v>
      </c>
      <c r="U69">
        <f t="shared" si="16"/>
        <v>3.5465163939606734E-2</v>
      </c>
      <c r="V69">
        <f t="shared" si="16"/>
        <v>2.3771309454457146E-2</v>
      </c>
      <c r="W69">
        <f t="shared" si="16"/>
        <v>1.3780954804839936E-2</v>
      </c>
    </row>
    <row r="70" spans="1:23" x14ac:dyDescent="0.55000000000000004">
      <c r="A70" s="1" t="s">
        <v>75</v>
      </c>
      <c r="B70">
        <v>-7.5623133095271799E-2</v>
      </c>
      <c r="C70">
        <v>2.1393799703451011E-2</v>
      </c>
      <c r="D70">
        <v>1.5083809391364779E-2</v>
      </c>
      <c r="E70">
        <v>-6.9293448314522443E-4</v>
      </c>
      <c r="F70">
        <v>2.374555048460825E-2</v>
      </c>
      <c r="G70">
        <v>7.5584945128800207E-2</v>
      </c>
      <c r="Q70" s="1" t="s">
        <v>75</v>
      </c>
      <c r="R70">
        <f t="shared" si="16"/>
        <v>-8.4979841308921306E-2</v>
      </c>
      <c r="S70">
        <f t="shared" si="16"/>
        <v>1.6592041070485602E-2</v>
      </c>
      <c r="T70">
        <f t="shared" si="16"/>
        <v>1.21548751710919E-2</v>
      </c>
      <c r="U70">
        <f t="shared" si="16"/>
        <v>-8.8839219694067072E-3</v>
      </c>
      <c r="V70">
        <f t="shared" si="16"/>
        <v>1.4141272111309659E-2</v>
      </c>
      <c r="W70">
        <f t="shared" si="16"/>
        <v>6.8523317397092887E-2</v>
      </c>
    </row>
    <row r="71" spans="1:23" x14ac:dyDescent="0.55000000000000004">
      <c r="A71" s="1" t="s">
        <v>76</v>
      </c>
      <c r="B71">
        <v>-6.1987853461336062E-2</v>
      </c>
      <c r="C71">
        <v>-2.552826936132702E-2</v>
      </c>
      <c r="D71">
        <v>-3.0943123122984639E-2</v>
      </c>
      <c r="E71">
        <v>3.9319534653439632E-2</v>
      </c>
      <c r="F71">
        <v>2.3609463852536591E-2</v>
      </c>
      <c r="G71">
        <v>-5.9776386256399923E-2</v>
      </c>
      <c r="Q71" s="1" t="s">
        <v>76</v>
      </c>
      <c r="R71">
        <f t="shared" si="16"/>
        <v>-7.1344561674985568E-2</v>
      </c>
      <c r="S71">
        <f t="shared" si="16"/>
        <v>-3.0330027994292429E-2</v>
      </c>
      <c r="T71">
        <f t="shared" si="16"/>
        <v>-3.3872057343257517E-2</v>
      </c>
      <c r="U71">
        <f t="shared" si="16"/>
        <v>3.1128547167178149E-2</v>
      </c>
      <c r="V71">
        <f t="shared" si="16"/>
        <v>1.4005185479238E-2</v>
      </c>
      <c r="W71">
        <f t="shared" si="16"/>
        <v>-6.6838013988107237E-2</v>
      </c>
    </row>
    <row r="72" spans="1:23" x14ac:dyDescent="0.55000000000000004">
      <c r="A72" s="1" t="s">
        <v>77</v>
      </c>
      <c r="B72">
        <v>-0.1105883942733509</v>
      </c>
      <c r="C72">
        <v>-1.7155881931944169E-2</v>
      </c>
      <c r="D72">
        <v>-2.556624959744724E-2</v>
      </c>
      <c r="E72">
        <v>-8.1796421097483085E-3</v>
      </c>
      <c r="F72">
        <v>-1.8537565175947849E-2</v>
      </c>
      <c r="G72">
        <v>-2.9104416145032449E-2</v>
      </c>
      <c r="Q72" s="1" t="s">
        <v>77</v>
      </c>
      <c r="R72">
        <f t="shared" si="16"/>
        <v>-0.11994510248700041</v>
      </c>
      <c r="S72">
        <f t="shared" si="16"/>
        <v>-2.1957640564909578E-2</v>
      </c>
      <c r="T72">
        <f t="shared" si="16"/>
        <v>-2.8495183817720118E-2</v>
      </c>
      <c r="U72">
        <f t="shared" si="16"/>
        <v>-1.6370629596009791E-2</v>
      </c>
      <c r="V72">
        <f t="shared" si="16"/>
        <v>-2.814184354924644E-2</v>
      </c>
      <c r="W72">
        <f t="shared" si="16"/>
        <v>-3.6166043876739759E-2</v>
      </c>
    </row>
    <row r="73" spans="1:23" x14ac:dyDescent="0.55000000000000004">
      <c r="A73" s="1" t="s">
        <v>78</v>
      </c>
      <c r="B73">
        <v>7.4301053049881105E-2</v>
      </c>
      <c r="C73">
        <v>2.840915383935072E-2</v>
      </c>
      <c r="D73">
        <v>-3.5349423377541989E-3</v>
      </c>
      <c r="E73">
        <v>6.8659539186797458E-2</v>
      </c>
      <c r="F73">
        <v>5.7241685495492238E-2</v>
      </c>
      <c r="G73">
        <v>1.8671955868201581E-2</v>
      </c>
      <c r="Q73" s="1" t="s">
        <v>78</v>
      </c>
      <c r="R73">
        <f t="shared" si="16"/>
        <v>6.4944344836231599E-2</v>
      </c>
      <c r="S73">
        <f t="shared" si="16"/>
        <v>2.3607395206385311E-2</v>
      </c>
      <c r="T73">
        <f t="shared" si="16"/>
        <v>-6.463876558027078E-3</v>
      </c>
      <c r="U73">
        <f t="shared" si="16"/>
        <v>6.0468551700535972E-2</v>
      </c>
      <c r="V73">
        <f t="shared" si="16"/>
        <v>4.7637407122193651E-2</v>
      </c>
      <c r="W73">
        <f t="shared" si="16"/>
        <v>1.1610328136494267E-2</v>
      </c>
    </row>
    <row r="74" spans="1:23" x14ac:dyDescent="0.55000000000000004">
      <c r="A74" s="1" t="s">
        <v>79</v>
      </c>
      <c r="B74">
        <v>5.2047484216675162E-2</v>
      </c>
      <c r="C74">
        <v>-1.231361975927325E-2</v>
      </c>
      <c r="D74">
        <v>-1.4251559678314259E-2</v>
      </c>
      <c r="E74">
        <v>-2.7399364998338619E-2</v>
      </c>
      <c r="F74">
        <v>-2.9992244236215489E-2</v>
      </c>
      <c r="G74">
        <v>-6.9800929702929948E-2</v>
      </c>
      <c r="Q74" s="1" t="s">
        <v>79</v>
      </c>
      <c r="R74">
        <f t="shared" si="16"/>
        <v>4.2690776003025649E-2</v>
      </c>
      <c r="S74">
        <f t="shared" si="16"/>
        <v>-1.7115378392238659E-2</v>
      </c>
      <c r="T74">
        <f t="shared" si="16"/>
        <v>-1.7180493898587137E-2</v>
      </c>
      <c r="U74">
        <f t="shared" si="16"/>
        <v>-3.5590352484600102E-2</v>
      </c>
      <c r="V74">
        <f t="shared" si="16"/>
        <v>-3.959652260951408E-2</v>
      </c>
      <c r="W74">
        <f t="shared" si="16"/>
        <v>-7.6862557434637269E-2</v>
      </c>
    </row>
    <row r="75" spans="1:23" x14ac:dyDescent="0.55000000000000004">
      <c r="A75" s="1" t="s">
        <v>80</v>
      </c>
      <c r="B75">
        <v>-4.7838379698351592E-2</v>
      </c>
      <c r="C75">
        <v>7.4256471015206049E-3</v>
      </c>
      <c r="D75">
        <v>1.8338661347995219E-2</v>
      </c>
      <c r="E75">
        <v>6.2064152711170051E-2</v>
      </c>
      <c r="F75">
        <v>2.6642373461419622E-2</v>
      </c>
      <c r="G75">
        <v>2.5426605832507439E-2</v>
      </c>
      <c r="Q75" s="1" t="s">
        <v>80</v>
      </c>
      <c r="R75">
        <f t="shared" si="16"/>
        <v>-5.7195087912001105E-2</v>
      </c>
      <c r="S75">
        <f t="shared" si="16"/>
        <v>2.6238884685551968E-3</v>
      </c>
      <c r="T75">
        <f t="shared" si="16"/>
        <v>1.5409727127722339E-2</v>
      </c>
      <c r="U75">
        <f t="shared" si="16"/>
        <v>5.3873165224908565E-2</v>
      </c>
      <c r="V75">
        <f t="shared" si="16"/>
        <v>1.7038095088121031E-2</v>
      </c>
      <c r="W75">
        <f t="shared" si="16"/>
        <v>1.8364978100800126E-2</v>
      </c>
    </row>
    <row r="76" spans="1:23" x14ac:dyDescent="0.55000000000000004">
      <c r="A76" s="1" t="s">
        <v>81</v>
      </c>
      <c r="B76">
        <v>-3.4326325257689749E-3</v>
      </c>
      <c r="C76">
        <v>2.5589558365543219E-2</v>
      </c>
      <c r="D76">
        <v>7.7829944431304643E-3</v>
      </c>
      <c r="E76">
        <v>2.6926801462337609E-2</v>
      </c>
      <c r="F76">
        <v>5.1406709259056882E-2</v>
      </c>
      <c r="G76">
        <v>5.4780664774972683E-2</v>
      </c>
      <c r="Q76" s="1" t="s">
        <v>81</v>
      </c>
      <c r="R76">
        <f t="shared" si="16"/>
        <v>-1.2789340739418488E-2</v>
      </c>
      <c r="S76">
        <f t="shared" si="16"/>
        <v>2.078779973257781E-2</v>
      </c>
      <c r="T76">
        <f t="shared" si="16"/>
        <v>4.8540602228575851E-3</v>
      </c>
      <c r="U76">
        <f t="shared" si="16"/>
        <v>1.8735813976076127E-2</v>
      </c>
      <c r="V76">
        <f t="shared" si="16"/>
        <v>4.1802430885758288E-2</v>
      </c>
      <c r="W76">
        <f t="shared" si="16"/>
        <v>4.7719037043265369E-2</v>
      </c>
    </row>
    <row r="77" spans="1:23" x14ac:dyDescent="0.55000000000000004">
      <c r="A77" s="1" t="s">
        <v>82</v>
      </c>
      <c r="B77">
        <v>-5.5111954229365767E-2</v>
      </c>
      <c r="C77">
        <v>4.7755824366055846E-3</v>
      </c>
      <c r="D77">
        <v>-8.8312762502669173E-3</v>
      </c>
      <c r="E77">
        <v>3.9564158918393488E-2</v>
      </c>
      <c r="F77">
        <v>2.963784527000568E-2</v>
      </c>
      <c r="G77">
        <v>-5.2509970361674152E-2</v>
      </c>
      <c r="Q77" s="1" t="s">
        <v>82</v>
      </c>
      <c r="R77">
        <f t="shared" si="16"/>
        <v>-6.4468662443015273E-2</v>
      </c>
      <c r="S77">
        <f t="shared" si="16"/>
        <v>-2.6176196359823517E-5</v>
      </c>
      <c r="T77">
        <f t="shared" si="16"/>
        <v>-1.1760210470539796E-2</v>
      </c>
      <c r="U77">
        <f t="shared" si="16"/>
        <v>3.1373171432132002E-2</v>
      </c>
      <c r="V77">
        <f t="shared" si="16"/>
        <v>2.003356689670709E-2</v>
      </c>
      <c r="W77">
        <f t="shared" si="16"/>
        <v>-5.9571598093381466E-2</v>
      </c>
    </row>
    <row r="78" spans="1:23" x14ac:dyDescent="0.55000000000000004">
      <c r="A78" s="1" t="s">
        <v>83</v>
      </c>
      <c r="B78">
        <v>-3.794527189279151E-2</v>
      </c>
      <c r="C78">
        <v>-9.6890307880892479E-4</v>
      </c>
      <c r="D78">
        <v>-2.2561019641649142E-2</v>
      </c>
      <c r="E78">
        <v>1.6298195651919919E-2</v>
      </c>
      <c r="F78">
        <v>2.0386090678641718E-2</v>
      </c>
      <c r="G78">
        <v>-1.4351045368701911E-2</v>
      </c>
      <c r="Q78" s="1" t="s">
        <v>83</v>
      </c>
      <c r="R78">
        <f t="shared" si="16"/>
        <v>-4.7301980106441023E-2</v>
      </c>
      <c r="S78">
        <f t="shared" si="16"/>
        <v>-5.7706617117743329E-3</v>
      </c>
      <c r="T78">
        <f t="shared" si="16"/>
        <v>-2.5489953861922019E-2</v>
      </c>
      <c r="U78">
        <f t="shared" si="16"/>
        <v>8.107208165658436E-3</v>
      </c>
      <c r="V78">
        <f t="shared" si="16"/>
        <v>1.0781812305343128E-2</v>
      </c>
      <c r="W78">
        <f t="shared" si="16"/>
        <v>-2.1412673100409223E-2</v>
      </c>
    </row>
    <row r="79" spans="1:23" x14ac:dyDescent="0.55000000000000004">
      <c r="A79" s="1" t="s">
        <v>84</v>
      </c>
      <c r="B79">
        <v>3.4188714238774447E-2</v>
      </c>
      <c r="C79">
        <v>1.3927572886300201E-2</v>
      </c>
      <c r="D79">
        <v>3.3997978572064103E-2</v>
      </c>
      <c r="E79">
        <v>-2.3995777015415332E-2</v>
      </c>
      <c r="F79">
        <v>-3.0010526054918048E-2</v>
      </c>
      <c r="G79">
        <v>5.9010849828921241E-2</v>
      </c>
      <c r="Q79" s="1" t="s">
        <v>84</v>
      </c>
      <c r="R79">
        <f t="shared" si="16"/>
        <v>2.4832006025124934E-2</v>
      </c>
      <c r="S79">
        <f t="shared" si="16"/>
        <v>9.1258142533347936E-3</v>
      </c>
      <c r="T79">
        <f t="shared" si="16"/>
        <v>3.1069044351791225E-2</v>
      </c>
      <c r="U79">
        <f t="shared" si="16"/>
        <v>-3.2186764501676818E-2</v>
      </c>
      <c r="V79">
        <f t="shared" si="16"/>
        <v>-3.9614804428216639E-2</v>
      </c>
      <c r="W79">
        <f t="shared" si="16"/>
        <v>5.1949222097213928E-2</v>
      </c>
    </row>
    <row r="80" spans="1:23" x14ac:dyDescent="0.55000000000000004">
      <c r="A80" s="1" t="s">
        <v>85</v>
      </c>
      <c r="B80">
        <v>6.2703028048270104E-2</v>
      </c>
      <c r="C80">
        <v>1.8015802518278171E-2</v>
      </c>
      <c r="D80">
        <v>1.8576984070046709E-3</v>
      </c>
      <c r="E80">
        <v>4.778877324661468E-2</v>
      </c>
      <c r="F80">
        <v>4.5516139634656172E-2</v>
      </c>
      <c r="G80">
        <v>5.0653869178026063E-2</v>
      </c>
      <c r="Q80" s="1" t="s">
        <v>85</v>
      </c>
      <c r="R80">
        <f t="shared" si="16"/>
        <v>5.3346319834620591E-2</v>
      </c>
      <c r="S80">
        <f t="shared" si="16"/>
        <v>1.3214043885312762E-2</v>
      </c>
      <c r="T80">
        <f t="shared" si="16"/>
        <v>-1.0712358132682078E-3</v>
      </c>
      <c r="U80">
        <f t="shared" si="16"/>
        <v>3.9597785760353194E-2</v>
      </c>
      <c r="V80">
        <f t="shared" si="16"/>
        <v>3.5911861261357578E-2</v>
      </c>
      <c r="W80">
        <f t="shared" si="16"/>
        <v>4.359224144631875E-2</v>
      </c>
    </row>
    <row r="81" spans="1:23" x14ac:dyDescent="0.55000000000000004">
      <c r="A81" s="1" t="s">
        <v>86</v>
      </c>
      <c r="B81">
        <v>-3.1421423365686867E-2</v>
      </c>
      <c r="C81">
        <v>-7.3709533963739471E-4</v>
      </c>
      <c r="D81">
        <v>-5.5201059242703243E-3</v>
      </c>
      <c r="E81">
        <v>-1.004089211933101E-2</v>
      </c>
      <c r="F81">
        <v>3.8649072515783982E-3</v>
      </c>
      <c r="G81">
        <v>-1.555189980140592E-3</v>
      </c>
      <c r="Q81" s="1" t="s">
        <v>86</v>
      </c>
      <c r="R81">
        <f t="shared" si="16"/>
        <v>-4.077813157933638E-2</v>
      </c>
      <c r="S81">
        <f t="shared" si="16"/>
        <v>-5.5388539726028028E-3</v>
      </c>
      <c r="T81">
        <f t="shared" si="16"/>
        <v>-8.4490401445432035E-3</v>
      </c>
      <c r="U81">
        <f t="shared" si="16"/>
        <v>-1.8231879605592492E-2</v>
      </c>
      <c r="V81">
        <f t="shared" si="16"/>
        <v>-5.739371121720193E-3</v>
      </c>
      <c r="W81">
        <f t="shared" si="16"/>
        <v>-8.6168177118479058E-3</v>
      </c>
    </row>
    <row r="82" spans="1:23" x14ac:dyDescent="0.55000000000000004">
      <c r="A82" s="1" t="s">
        <v>87</v>
      </c>
      <c r="B82">
        <v>4.9348807324613997E-3</v>
      </c>
      <c r="C82">
        <v>4.3696194643600972E-3</v>
      </c>
      <c r="D82">
        <v>7.3330991409927826E-3</v>
      </c>
      <c r="E82">
        <v>-3.4990848698351562E-2</v>
      </c>
      <c r="F82">
        <v>1.139540747607737E-2</v>
      </c>
      <c r="G82">
        <v>3.9600742981618753E-2</v>
      </c>
      <c r="Q82" s="1" t="s">
        <v>87</v>
      </c>
      <c r="R82">
        <f t="shared" si="16"/>
        <v>-4.4218274811881134E-3</v>
      </c>
      <c r="S82">
        <f t="shared" si="16"/>
        <v>-4.3213916860531092E-4</v>
      </c>
      <c r="T82">
        <f t="shared" si="16"/>
        <v>4.4041649207199034E-3</v>
      </c>
      <c r="U82">
        <f t="shared" si="16"/>
        <v>-4.3181836184613048E-2</v>
      </c>
      <c r="V82">
        <f t="shared" si="16"/>
        <v>1.7911291027787792E-3</v>
      </c>
      <c r="W82">
        <f t="shared" si="16"/>
        <v>3.2539115249911439E-2</v>
      </c>
    </row>
    <row r="83" spans="1:23" x14ac:dyDescent="0.55000000000000004">
      <c r="A83" s="1" t="s">
        <v>88</v>
      </c>
      <c r="B83">
        <v>-3.051039187154414E-2</v>
      </c>
      <c r="C83">
        <v>1.2297553690368E-2</v>
      </c>
      <c r="D83">
        <v>1.8224385811571379E-2</v>
      </c>
      <c r="E83">
        <v>7.8583317047775658E-3</v>
      </c>
      <c r="F83">
        <v>2.3206473759607601E-2</v>
      </c>
      <c r="G83">
        <v>2.3992534184671181E-2</v>
      </c>
      <c r="Q83" s="1" t="s">
        <v>88</v>
      </c>
      <c r="R83">
        <f t="shared" si="16"/>
        <v>-3.9867100085193653E-2</v>
      </c>
      <c r="S83">
        <f t="shared" si="16"/>
        <v>7.4957950574025918E-3</v>
      </c>
      <c r="T83">
        <f t="shared" si="16"/>
        <v>1.52954515912985E-2</v>
      </c>
      <c r="U83">
        <f t="shared" si="16"/>
        <v>-3.3265578148391692E-4</v>
      </c>
      <c r="V83">
        <f t="shared" si="16"/>
        <v>1.360219538630901E-2</v>
      </c>
      <c r="W83">
        <f t="shared" si="16"/>
        <v>1.6930906452963867E-2</v>
      </c>
    </row>
    <row r="84" spans="1:23" x14ac:dyDescent="0.55000000000000004">
      <c r="A84" s="1" t="s">
        <v>89</v>
      </c>
      <c r="B84">
        <v>6.3190176547977428E-2</v>
      </c>
      <c r="C84">
        <v>6.0890440675906987E-3</v>
      </c>
      <c r="D84">
        <v>-1.954177355668274E-3</v>
      </c>
      <c r="E84">
        <v>5.2720380201231487E-2</v>
      </c>
      <c r="F84">
        <v>1.5777645438008081E-2</v>
      </c>
      <c r="G84">
        <v>2.0078027789531831E-3</v>
      </c>
      <c r="Q84" s="1" t="s">
        <v>89</v>
      </c>
      <c r="R84">
        <f t="shared" si="16"/>
        <v>5.3833468334327915E-2</v>
      </c>
      <c r="S84">
        <f t="shared" si="16"/>
        <v>1.2872854346252906E-3</v>
      </c>
      <c r="T84">
        <f t="shared" si="16"/>
        <v>-4.8831115759411532E-3</v>
      </c>
      <c r="U84">
        <f t="shared" si="16"/>
        <v>4.4529392714970001E-2</v>
      </c>
      <c r="V84">
        <f t="shared" si="16"/>
        <v>6.1733670647094903E-3</v>
      </c>
      <c r="W84">
        <f t="shared" si="16"/>
        <v>-5.053824952754131E-3</v>
      </c>
    </row>
    <row r="85" spans="1:23" x14ac:dyDescent="0.55000000000000004">
      <c r="A85" s="1" t="s">
        <v>90</v>
      </c>
      <c r="B85">
        <v>-3.6316730242971551E-2</v>
      </c>
      <c r="C85">
        <v>-2.4166379989758461E-2</v>
      </c>
      <c r="D85">
        <v>-2.37557837180935E-3</v>
      </c>
      <c r="E85">
        <v>-6.4135998930515914E-2</v>
      </c>
      <c r="F85">
        <v>-8.7100340217091121E-3</v>
      </c>
      <c r="G85">
        <v>1.012375964552659E-2</v>
      </c>
      <c r="Q85" s="1" t="s">
        <v>90</v>
      </c>
      <c r="R85">
        <f t="shared" si="16"/>
        <v>-4.5673438456621064E-2</v>
      </c>
      <c r="S85">
        <f t="shared" si="16"/>
        <v>-2.896813862272387E-2</v>
      </c>
      <c r="T85">
        <f t="shared" si="16"/>
        <v>-5.3045125920822287E-3</v>
      </c>
      <c r="U85">
        <f t="shared" si="16"/>
        <v>-7.23269864167774E-2</v>
      </c>
      <c r="V85">
        <f t="shared" si="16"/>
        <v>-1.8314312395007703E-2</v>
      </c>
      <c r="W85">
        <f t="shared" si="16"/>
        <v>3.0621319138192764E-3</v>
      </c>
    </row>
    <row r="86" spans="1:23" x14ac:dyDescent="0.55000000000000004">
      <c r="A86" s="1" t="s">
        <v>91</v>
      </c>
      <c r="B86">
        <v>3.8090706137288159E-3</v>
      </c>
      <c r="C86">
        <v>2.3491901982468869E-2</v>
      </c>
      <c r="D86">
        <v>1.875550529981607E-2</v>
      </c>
      <c r="E86">
        <v>5.232017332548744E-2</v>
      </c>
      <c r="F86">
        <v>3.946325975160514E-2</v>
      </c>
      <c r="G86">
        <v>3.044059160683088E-2</v>
      </c>
      <c r="Q86" s="1" t="s">
        <v>91</v>
      </c>
      <c r="R86">
        <f t="shared" si="16"/>
        <v>-5.5476375999206975E-3</v>
      </c>
      <c r="S86">
        <f t="shared" si="16"/>
        <v>1.869014334950346E-2</v>
      </c>
      <c r="T86">
        <f t="shared" si="16"/>
        <v>1.5826571079543193E-2</v>
      </c>
      <c r="U86">
        <f t="shared" si="16"/>
        <v>4.4129185839225954E-2</v>
      </c>
      <c r="V86">
        <f t="shared" si="16"/>
        <v>2.9858981378306549E-2</v>
      </c>
      <c r="W86">
        <f t="shared" si="16"/>
        <v>2.3378963875123566E-2</v>
      </c>
    </row>
    <row r="87" spans="1:23" x14ac:dyDescent="0.55000000000000004">
      <c r="A87" s="1" t="s">
        <v>92</v>
      </c>
      <c r="B87">
        <v>-6.1763293138879287E-2</v>
      </c>
      <c r="C87">
        <v>-1.9730553390084778E-2</v>
      </c>
      <c r="D87">
        <v>-1.0322504703706549E-2</v>
      </c>
      <c r="E87">
        <v>-6.1856709479845007E-2</v>
      </c>
      <c r="F87">
        <v>-1.8384916719661359E-2</v>
      </c>
      <c r="G87">
        <v>-6.9059308034702616E-2</v>
      </c>
      <c r="Q87" s="1" t="s">
        <v>92</v>
      </c>
      <c r="R87">
        <f t="shared" si="16"/>
        <v>-7.11200013525288E-2</v>
      </c>
      <c r="S87">
        <f t="shared" si="16"/>
        <v>-2.4532312023050187E-2</v>
      </c>
      <c r="T87">
        <f t="shared" si="16"/>
        <v>-1.3251438923979428E-2</v>
      </c>
      <c r="U87">
        <f t="shared" si="16"/>
        <v>-7.0047696966106493E-2</v>
      </c>
      <c r="V87">
        <f t="shared" si="16"/>
        <v>-2.798919509295995E-2</v>
      </c>
      <c r="W87">
        <f t="shared" si="16"/>
        <v>-7.6120935766409936E-2</v>
      </c>
    </row>
    <row r="88" spans="1:23" x14ac:dyDescent="0.55000000000000004">
      <c r="A88" s="1" t="s">
        <v>93</v>
      </c>
      <c r="B88">
        <v>-3.0548106448075929E-2</v>
      </c>
      <c r="C88">
        <v>1.092043681747268E-2</v>
      </c>
      <c r="D88">
        <v>1.5263422325904051E-2</v>
      </c>
      <c r="E88">
        <v>6.8863543053431675E-2</v>
      </c>
      <c r="F88">
        <v>2.8335502403470381E-2</v>
      </c>
      <c r="G88">
        <v>0.1095930299532875</v>
      </c>
      <c r="Q88" s="1" t="s">
        <v>93</v>
      </c>
      <c r="R88">
        <f t="shared" si="16"/>
        <v>-3.9904814661725442E-2</v>
      </c>
      <c r="S88">
        <f t="shared" si="16"/>
        <v>6.1186781845072721E-3</v>
      </c>
      <c r="T88">
        <f t="shared" si="16"/>
        <v>1.2334488105631172E-2</v>
      </c>
      <c r="U88">
        <f t="shared" si="16"/>
        <v>6.0672555567170189E-2</v>
      </c>
      <c r="V88">
        <f t="shared" si="16"/>
        <v>1.873122403017179E-2</v>
      </c>
      <c r="W88">
        <f t="shared" si="16"/>
        <v>0.10253140222158019</v>
      </c>
    </row>
    <row r="89" spans="1:23" x14ac:dyDescent="0.55000000000000004">
      <c r="A89" s="1" t="s">
        <v>94</v>
      </c>
      <c r="B89">
        <v>-4.8819726067770297E-3</v>
      </c>
      <c r="C89">
        <v>-1.092433906227175E-2</v>
      </c>
      <c r="D89">
        <v>1.2988117278105889E-2</v>
      </c>
      <c r="E89">
        <v>1.1155378002347669E-3</v>
      </c>
      <c r="F89">
        <v>2.7471898700729191E-2</v>
      </c>
      <c r="G89">
        <v>2.000253560205811E-2</v>
      </c>
      <c r="Q89" s="1" t="s">
        <v>94</v>
      </c>
      <c r="R89">
        <f t="shared" si="16"/>
        <v>-1.4238680820426543E-2</v>
      </c>
      <c r="S89">
        <f t="shared" si="16"/>
        <v>-1.5726097695237157E-2</v>
      </c>
      <c r="T89">
        <f t="shared" si="16"/>
        <v>1.005918305783301E-2</v>
      </c>
      <c r="U89">
        <f t="shared" si="16"/>
        <v>-7.0754496860267156E-3</v>
      </c>
      <c r="V89">
        <f t="shared" si="16"/>
        <v>1.7867620327430601E-2</v>
      </c>
      <c r="W89">
        <f t="shared" si="16"/>
        <v>1.2940907870350796E-2</v>
      </c>
    </row>
    <row r="90" spans="1:23" x14ac:dyDescent="0.55000000000000004">
      <c r="A90" s="1" t="s">
        <v>95</v>
      </c>
      <c r="B90">
        <v>1.3112132840068741E-2</v>
      </c>
      <c r="C90">
        <v>-1.247763102010147E-2</v>
      </c>
      <c r="D90">
        <v>-1.600911685757378E-4</v>
      </c>
      <c r="E90">
        <v>2.5109189668719219E-2</v>
      </c>
      <c r="F90">
        <v>-8.0115453713959228E-3</v>
      </c>
      <c r="G90">
        <v>5.3368372378312934E-3</v>
      </c>
      <c r="Q90" s="1" t="s">
        <v>95</v>
      </c>
      <c r="R90">
        <f t="shared" si="16"/>
        <v>3.7554246264192275E-3</v>
      </c>
      <c r="S90">
        <f t="shared" si="16"/>
        <v>-1.7279389653066878E-2</v>
      </c>
      <c r="T90">
        <f t="shared" si="16"/>
        <v>-3.0890253888486165E-3</v>
      </c>
      <c r="U90">
        <f t="shared" si="16"/>
        <v>1.6918202182457737E-2</v>
      </c>
      <c r="V90">
        <f t="shared" si="16"/>
        <v>-1.7615823744694514E-2</v>
      </c>
      <c r="W90">
        <f t="shared" si="16"/>
        <v>-1.7247904938760203E-3</v>
      </c>
    </row>
    <row r="91" spans="1:23" x14ac:dyDescent="0.55000000000000004">
      <c r="A91" s="1" t="s">
        <v>96</v>
      </c>
      <c r="B91">
        <v>8.6899057563572635E-2</v>
      </c>
      <c r="C91">
        <v>1.6001925594303801E-2</v>
      </c>
      <c r="D91">
        <v>4.6343319935274963E-2</v>
      </c>
      <c r="E91">
        <v>-2.9166247053651121E-2</v>
      </c>
      <c r="F91">
        <v>-2.4273602372022141E-2</v>
      </c>
      <c r="G91">
        <v>8.3082259312943219E-2</v>
      </c>
      <c r="Q91" s="1" t="s">
        <v>96</v>
      </c>
      <c r="R91">
        <f t="shared" si="16"/>
        <v>7.7542349349923129E-2</v>
      </c>
      <c r="S91">
        <f t="shared" si="16"/>
        <v>1.1200166961338392E-2</v>
      </c>
      <c r="T91">
        <f t="shared" si="16"/>
        <v>4.3414385715002085E-2</v>
      </c>
      <c r="U91">
        <f t="shared" si="16"/>
        <v>-3.7357234539912604E-2</v>
      </c>
      <c r="V91">
        <f t="shared" si="16"/>
        <v>-3.3877880745320735E-2</v>
      </c>
      <c r="W91">
        <f t="shared" si="16"/>
        <v>7.6020631581235898E-2</v>
      </c>
    </row>
    <row r="92" spans="1:23" x14ac:dyDescent="0.55000000000000004">
      <c r="A92" s="1" t="s">
        <v>97</v>
      </c>
      <c r="B92">
        <v>-5.9052194948123193E-2</v>
      </c>
      <c r="C92">
        <v>1.817515950235471E-2</v>
      </c>
      <c r="D92">
        <v>-2.6322946750327429E-2</v>
      </c>
      <c r="E92">
        <v>5.9464302537922682E-2</v>
      </c>
      <c r="F92">
        <v>5.6204902748398837E-2</v>
      </c>
      <c r="G92">
        <v>-3.6741706060892998E-2</v>
      </c>
      <c r="Q92" s="1" t="s">
        <v>97</v>
      </c>
      <c r="R92">
        <f t="shared" si="16"/>
        <v>-6.8408903161772699E-2</v>
      </c>
      <c r="S92">
        <f t="shared" si="16"/>
        <v>1.3373400869389301E-2</v>
      </c>
      <c r="T92">
        <f t="shared" si="16"/>
        <v>-2.9251880970600306E-2</v>
      </c>
      <c r="U92">
        <f t="shared" si="16"/>
        <v>5.1273315051661203E-2</v>
      </c>
      <c r="V92">
        <f t="shared" si="16"/>
        <v>4.660062437510025E-2</v>
      </c>
      <c r="W92">
        <f t="shared" si="16"/>
        <v>-4.3803333792600312E-2</v>
      </c>
    </row>
    <row r="93" spans="1:23" x14ac:dyDescent="0.55000000000000004">
      <c r="A93" s="1" t="s">
        <v>98</v>
      </c>
      <c r="B93">
        <v>-2.152203788898022E-2</v>
      </c>
      <c r="C93">
        <v>-9.7088772029522152E-3</v>
      </c>
      <c r="D93">
        <v>8.6280812021468645E-3</v>
      </c>
      <c r="E93">
        <v>1.460274528793426E-2</v>
      </c>
      <c r="F93">
        <v>-2.00800112627052E-2</v>
      </c>
      <c r="G93">
        <v>1.1274623727646199E-2</v>
      </c>
      <c r="Q93" s="1" t="s">
        <v>98</v>
      </c>
      <c r="R93">
        <f t="shared" si="16"/>
        <v>-3.0878746102629733E-2</v>
      </c>
      <c r="S93">
        <f t="shared" si="16"/>
        <v>-1.4510635835917624E-2</v>
      </c>
      <c r="T93">
        <f t="shared" si="16"/>
        <v>5.6991469818739853E-3</v>
      </c>
      <c r="U93">
        <f t="shared" si="16"/>
        <v>6.4117578016727773E-3</v>
      </c>
      <c r="V93">
        <f t="shared" si="16"/>
        <v>-2.968428963600379E-2</v>
      </c>
      <c r="W93">
        <f t="shared" si="16"/>
        <v>4.2129959959388858E-3</v>
      </c>
    </row>
    <row r="94" spans="1:23" x14ac:dyDescent="0.55000000000000004">
      <c r="A94" s="1" t="s">
        <v>99</v>
      </c>
      <c r="B94">
        <v>-1.6716737223684271E-3</v>
      </c>
      <c r="C94">
        <v>8.5080637864116682E-3</v>
      </c>
      <c r="D94">
        <v>-6.3645320091596513E-3</v>
      </c>
      <c r="E94">
        <v>-2.2674890104058432E-2</v>
      </c>
      <c r="F94">
        <v>1.434185544989885E-2</v>
      </c>
      <c r="G94">
        <v>-5.2847542068939268E-2</v>
      </c>
      <c r="Q94" s="1" t="s">
        <v>99</v>
      </c>
      <c r="R94">
        <f t="shared" si="16"/>
        <v>-1.1028381936017941E-2</v>
      </c>
      <c r="S94">
        <f t="shared" si="16"/>
        <v>3.7063051534462601E-3</v>
      </c>
      <c r="T94">
        <f t="shared" si="16"/>
        <v>-9.2934662294325305E-3</v>
      </c>
      <c r="U94">
        <f t="shared" si="16"/>
        <v>-3.0865877590319914E-2</v>
      </c>
      <c r="V94">
        <f t="shared" si="16"/>
        <v>4.7375770766002589E-3</v>
      </c>
      <c r="W94">
        <f t="shared" si="16"/>
        <v>-5.9909169800646582E-2</v>
      </c>
    </row>
    <row r="95" spans="1:23" x14ac:dyDescent="0.55000000000000004">
      <c r="A95" s="1" t="s">
        <v>100</v>
      </c>
      <c r="B95">
        <v>5.5521040507666708E-3</v>
      </c>
      <c r="C95">
        <v>3.6182747333406429E-3</v>
      </c>
      <c r="D95">
        <v>-4.0647319537139293E-3</v>
      </c>
      <c r="E95">
        <v>2.236305545609452E-2</v>
      </c>
      <c r="F95">
        <v>1.2855914280448969E-2</v>
      </c>
      <c r="G95">
        <v>-3.0230042056423878E-3</v>
      </c>
      <c r="Q95" s="1" t="s">
        <v>100</v>
      </c>
      <c r="R95">
        <f t="shared" si="16"/>
        <v>-3.8046041628828423E-3</v>
      </c>
      <c r="S95">
        <f t="shared" si="16"/>
        <v>-1.1834838996247652E-3</v>
      </c>
      <c r="T95">
        <f t="shared" si="16"/>
        <v>-6.9936661739868084E-3</v>
      </c>
      <c r="U95">
        <f t="shared" si="16"/>
        <v>1.4172067969833037E-2</v>
      </c>
      <c r="V95">
        <f t="shared" si="16"/>
        <v>3.2516359071503784E-3</v>
      </c>
      <c r="W95">
        <f t="shared" si="16"/>
        <v>-1.0084631937349701E-2</v>
      </c>
    </row>
    <row r="96" spans="1:23" x14ac:dyDescent="0.55000000000000004">
      <c r="A96" s="1" t="s">
        <v>101</v>
      </c>
      <c r="B96">
        <v>-1.5162101232906179E-2</v>
      </c>
      <c r="C96">
        <v>-1.8875098495596428E-2</v>
      </c>
      <c r="D96">
        <v>-1.6372873953115371E-2</v>
      </c>
      <c r="E96">
        <v>7.8295318590340113E-3</v>
      </c>
      <c r="F96">
        <v>-2.5054417436037091E-2</v>
      </c>
      <c r="G96">
        <v>-5.6229412424436798E-2</v>
      </c>
      <c r="Q96" s="1" t="s">
        <v>101</v>
      </c>
      <c r="R96">
        <f t="shared" si="16"/>
        <v>-2.4518809446555691E-2</v>
      </c>
      <c r="S96">
        <f t="shared" si="16"/>
        <v>-2.3676857128561837E-2</v>
      </c>
      <c r="T96">
        <f t="shared" si="16"/>
        <v>-1.9301808173388248E-2</v>
      </c>
      <c r="U96">
        <f t="shared" si="16"/>
        <v>-3.6145562722747146E-4</v>
      </c>
      <c r="V96">
        <f t="shared" si="16"/>
        <v>-3.4658695809335685E-2</v>
      </c>
      <c r="W96">
        <f t="shared" si="16"/>
        <v>-6.3291040156144118E-2</v>
      </c>
    </row>
    <row r="97" spans="1:23" x14ac:dyDescent="0.55000000000000004">
      <c r="A97" s="1" t="s">
        <v>102</v>
      </c>
      <c r="B97">
        <v>-6.6209862592822244E-2</v>
      </c>
      <c r="C97">
        <v>-4.9469129942649737E-3</v>
      </c>
      <c r="D97">
        <v>1.522231001342278E-2</v>
      </c>
      <c r="E97">
        <v>-1.5216853816688251E-2</v>
      </c>
      <c r="F97">
        <v>2.756317104348294E-2</v>
      </c>
      <c r="G97">
        <v>6.8399911690125714E-2</v>
      </c>
      <c r="Q97" s="1" t="s">
        <v>102</v>
      </c>
      <c r="R97">
        <f t="shared" si="16"/>
        <v>-7.556657080647175E-2</v>
      </c>
      <c r="S97">
        <f t="shared" si="16"/>
        <v>-9.7486716272303826E-3</v>
      </c>
      <c r="T97">
        <f t="shared" si="16"/>
        <v>1.22933757931499E-2</v>
      </c>
      <c r="U97">
        <f t="shared" si="16"/>
        <v>-2.3407841302949733E-2</v>
      </c>
      <c r="V97">
        <f t="shared" si="16"/>
        <v>1.795889267018435E-2</v>
      </c>
      <c r="W97">
        <f t="shared" si="16"/>
        <v>6.1338283958418401E-2</v>
      </c>
    </row>
    <row r="98" spans="1:23" x14ac:dyDescent="0.55000000000000004">
      <c r="A98" s="1" t="s">
        <v>103</v>
      </c>
      <c r="B98">
        <v>3.7072328012340172E-2</v>
      </c>
      <c r="C98">
        <v>-1.528551529387445E-2</v>
      </c>
      <c r="D98">
        <v>7.9217303795697802E-4</v>
      </c>
      <c r="E98">
        <v>-5.9135534234184717E-2</v>
      </c>
      <c r="F98">
        <v>-6.0950124286698437E-2</v>
      </c>
      <c r="G98">
        <v>-6.2911400515696436E-2</v>
      </c>
      <c r="Q98" s="1" t="s">
        <v>103</v>
      </c>
      <c r="R98">
        <f t="shared" si="16"/>
        <v>2.7715619798690659E-2</v>
      </c>
      <c r="S98">
        <f t="shared" si="16"/>
        <v>-2.0087273926839858E-2</v>
      </c>
      <c r="T98">
        <f t="shared" si="16"/>
        <v>-2.1367611823159007E-3</v>
      </c>
      <c r="U98">
        <f t="shared" si="16"/>
        <v>-6.7326521720446203E-2</v>
      </c>
      <c r="V98">
        <f t="shared" si="16"/>
        <v>-7.0554402659997031E-2</v>
      </c>
      <c r="W98">
        <f t="shared" si="16"/>
        <v>-6.9973028247403757E-2</v>
      </c>
    </row>
    <row r="99" spans="1:23" x14ac:dyDescent="0.55000000000000004">
      <c r="A99" s="1" t="s">
        <v>104</v>
      </c>
      <c r="B99">
        <v>-1.8011386601445412E-2</v>
      </c>
      <c r="C99">
        <v>-2.98399179814548E-2</v>
      </c>
      <c r="D99">
        <v>1.5762109449789511E-2</v>
      </c>
      <c r="E99">
        <v>-5.2083325423166071E-2</v>
      </c>
      <c r="F99">
        <v>-3.055572977379228E-2</v>
      </c>
      <c r="G99">
        <v>2.039720496848085E-2</v>
      </c>
      <c r="Q99" s="1" t="s">
        <v>104</v>
      </c>
      <c r="R99">
        <f t="shared" si="16"/>
        <v>-2.7368094815094925E-2</v>
      </c>
      <c r="S99">
        <f t="shared" si="16"/>
        <v>-3.4641676614420205E-2</v>
      </c>
      <c r="T99">
        <f t="shared" si="16"/>
        <v>1.2833175229516632E-2</v>
      </c>
      <c r="U99">
        <f t="shared" si="16"/>
        <v>-6.0274312909427558E-2</v>
      </c>
      <c r="V99">
        <f t="shared" si="16"/>
        <v>-4.0160008147090871E-2</v>
      </c>
      <c r="W99">
        <f t="shared" si="16"/>
        <v>1.3335577236773536E-2</v>
      </c>
    </row>
    <row r="100" spans="1:23" x14ac:dyDescent="0.55000000000000004">
      <c r="A100" s="1" t="s">
        <v>105</v>
      </c>
      <c r="B100">
        <v>2.283363679084505E-2</v>
      </c>
      <c r="C100">
        <v>3.1957355828454048E-2</v>
      </c>
      <c r="D100">
        <v>-6.3196937567676637E-3</v>
      </c>
      <c r="E100">
        <v>5.9258248686436372E-2</v>
      </c>
      <c r="F100">
        <v>9.0700832413886268E-2</v>
      </c>
      <c r="G100">
        <v>6.8157734594319619E-2</v>
      </c>
      <c r="Q100" s="1" t="s">
        <v>105</v>
      </c>
      <c r="R100">
        <f t="shared" si="16"/>
        <v>1.3476928577195537E-2</v>
      </c>
      <c r="S100">
        <f t="shared" si="16"/>
        <v>2.7155597195488639E-2</v>
      </c>
      <c r="T100">
        <f t="shared" si="16"/>
        <v>-9.2486279770405428E-3</v>
      </c>
      <c r="U100">
        <f t="shared" ref="U100:W163" si="17">E100-M$6</f>
        <v>5.1067261200174893E-2</v>
      </c>
      <c r="V100">
        <f t="shared" si="17"/>
        <v>8.1096554040587673E-2</v>
      </c>
      <c r="W100">
        <f t="shared" si="17"/>
        <v>6.1096106862612305E-2</v>
      </c>
    </row>
    <row r="101" spans="1:23" x14ac:dyDescent="0.55000000000000004">
      <c r="A101" s="1" t="s">
        <v>106</v>
      </c>
      <c r="B101">
        <v>-6.7520628332624844E-2</v>
      </c>
      <c r="C101">
        <v>-2.4789245090196421E-2</v>
      </c>
      <c r="D101">
        <v>-4.2795655191589788E-3</v>
      </c>
      <c r="E101">
        <v>3.2599241280821367E-2</v>
      </c>
      <c r="F101">
        <v>3.6550842200597788E-3</v>
      </c>
      <c r="G101">
        <v>-6.2592623109508638E-3</v>
      </c>
      <c r="Q101" s="1" t="s">
        <v>106</v>
      </c>
      <c r="R101">
        <f t="shared" ref="R101:W164" si="18">B101-J$6</f>
        <v>-7.687733654627435E-2</v>
      </c>
      <c r="S101">
        <f t="shared" si="18"/>
        <v>-2.959100372316183E-2</v>
      </c>
      <c r="T101">
        <f t="shared" si="18"/>
        <v>-7.2084997394318579E-3</v>
      </c>
      <c r="U101">
        <f t="shared" si="17"/>
        <v>2.4408253794559884E-2</v>
      </c>
      <c r="V101">
        <f t="shared" si="17"/>
        <v>-5.9491941532388119E-3</v>
      </c>
      <c r="W101">
        <f t="shared" si="17"/>
        <v>-1.3320890042658177E-2</v>
      </c>
    </row>
    <row r="102" spans="1:23" x14ac:dyDescent="0.55000000000000004">
      <c r="A102" s="1" t="s">
        <v>107</v>
      </c>
      <c r="B102">
        <v>-4.5133348973392939E-3</v>
      </c>
      <c r="C102">
        <v>-2.5253147207784821E-2</v>
      </c>
      <c r="D102">
        <v>-6.0984588564003683E-3</v>
      </c>
      <c r="E102">
        <v>-5.4408173321716317E-2</v>
      </c>
      <c r="F102">
        <v>-2.3096500047991131E-2</v>
      </c>
      <c r="G102">
        <v>4.2828610398875089E-3</v>
      </c>
      <c r="Q102" s="1" t="s">
        <v>107</v>
      </c>
      <c r="R102">
        <f t="shared" si="18"/>
        <v>-1.3870043110988807E-2</v>
      </c>
      <c r="S102">
        <f t="shared" si="18"/>
        <v>-3.005490584075023E-2</v>
      </c>
      <c r="T102">
        <f t="shared" si="18"/>
        <v>-9.0273930766732475E-3</v>
      </c>
      <c r="U102">
        <f t="shared" si="17"/>
        <v>-6.2599160807977797E-2</v>
      </c>
      <c r="V102">
        <f t="shared" si="17"/>
        <v>-3.2700778421289725E-2</v>
      </c>
      <c r="W102">
        <f t="shared" si="17"/>
        <v>-2.7787666918198048E-3</v>
      </c>
    </row>
    <row r="103" spans="1:23" x14ac:dyDescent="0.55000000000000004">
      <c r="A103" s="1" t="s">
        <v>108</v>
      </c>
      <c r="B103">
        <v>5.4109973519699262E-2</v>
      </c>
      <c r="C103">
        <v>-6.0518773818543092E-3</v>
      </c>
      <c r="D103">
        <v>3.6545862218556602E-2</v>
      </c>
      <c r="E103">
        <v>-8.180741205470643E-2</v>
      </c>
      <c r="F103">
        <v>-4.4131298915910389E-2</v>
      </c>
      <c r="G103">
        <v>-2.0878422269662741E-2</v>
      </c>
      <c r="Q103" s="1" t="s">
        <v>108</v>
      </c>
      <c r="R103">
        <f t="shared" si="18"/>
        <v>4.4753265306049748E-2</v>
      </c>
      <c r="S103">
        <f t="shared" si="18"/>
        <v>-1.0853636014819718E-2</v>
      </c>
      <c r="T103">
        <f t="shared" si="18"/>
        <v>3.3616927998283724E-2</v>
      </c>
      <c r="U103">
        <f t="shared" si="17"/>
        <v>-8.9998399540967916E-2</v>
      </c>
      <c r="V103">
        <f t="shared" si="17"/>
        <v>-5.3735577289208983E-2</v>
      </c>
      <c r="W103">
        <f t="shared" si="17"/>
        <v>-2.7940050001370054E-2</v>
      </c>
    </row>
    <row r="104" spans="1:23" x14ac:dyDescent="0.55000000000000004">
      <c r="A104" s="1" t="s">
        <v>109</v>
      </c>
      <c r="B104">
        <v>0.10930343875618399</v>
      </c>
      <c r="C104">
        <v>9.9632801679376826E-3</v>
      </c>
      <c r="D104">
        <v>1.3380857843421129E-2</v>
      </c>
      <c r="E104">
        <v>-2.2336605105962581E-3</v>
      </c>
      <c r="F104">
        <v>-8.2611217058670139E-4</v>
      </c>
      <c r="G104">
        <v>-3.6368833423711111E-3</v>
      </c>
      <c r="Q104" s="1" t="s">
        <v>109</v>
      </c>
      <c r="R104">
        <f t="shared" si="18"/>
        <v>9.9946730542534473E-2</v>
      </c>
      <c r="S104">
        <f t="shared" si="18"/>
        <v>5.1615215349722745E-3</v>
      </c>
      <c r="T104">
        <f t="shared" si="18"/>
        <v>1.045192362314825E-2</v>
      </c>
      <c r="U104">
        <f t="shared" si="17"/>
        <v>-1.0424647996857741E-2</v>
      </c>
      <c r="V104">
        <f t="shared" si="17"/>
        <v>-1.0430390543885292E-2</v>
      </c>
      <c r="W104">
        <f t="shared" si="17"/>
        <v>-1.0698511074078425E-2</v>
      </c>
    </row>
    <row r="105" spans="1:23" x14ac:dyDescent="0.55000000000000004">
      <c r="A105" s="1" t="s">
        <v>110</v>
      </c>
      <c r="B105">
        <v>-8.4288604614343177E-3</v>
      </c>
      <c r="C105">
        <v>2.5160722944880028E-2</v>
      </c>
      <c r="D105">
        <v>-6.2417390643643156E-4</v>
      </c>
      <c r="E105">
        <v>7.6900568504385314E-2</v>
      </c>
      <c r="F105">
        <v>6.1789942304782082E-2</v>
      </c>
      <c r="G105">
        <v>9.2425976505442486E-2</v>
      </c>
      <c r="Q105" s="1" t="s">
        <v>110</v>
      </c>
      <c r="R105">
        <f t="shared" si="18"/>
        <v>-1.7785568675083831E-2</v>
      </c>
      <c r="S105">
        <f t="shared" si="18"/>
        <v>2.0358964311914619E-2</v>
      </c>
      <c r="T105">
        <f t="shared" si="18"/>
        <v>-3.5531081267093103E-3</v>
      </c>
      <c r="U105">
        <f t="shared" si="17"/>
        <v>6.8709581018123828E-2</v>
      </c>
      <c r="V105">
        <f t="shared" si="17"/>
        <v>5.2185663931483495E-2</v>
      </c>
      <c r="W105">
        <f t="shared" si="17"/>
        <v>8.5364348773735166E-2</v>
      </c>
    </row>
    <row r="106" spans="1:23" x14ac:dyDescent="0.55000000000000004">
      <c r="A106" s="1" t="s">
        <v>111</v>
      </c>
      <c r="B106">
        <v>5.1088083708025873E-2</v>
      </c>
      <c r="C106">
        <v>3.1839543752660848E-2</v>
      </c>
      <c r="D106">
        <v>-1.663410541177357E-3</v>
      </c>
      <c r="E106">
        <v>1.977556747770404E-2</v>
      </c>
      <c r="F106">
        <v>9.118946019189389E-3</v>
      </c>
      <c r="G106">
        <v>-1.2578178528819589E-2</v>
      </c>
      <c r="Q106" s="1" t="s">
        <v>111</v>
      </c>
      <c r="R106">
        <f t="shared" si="18"/>
        <v>4.173137549437636E-2</v>
      </c>
      <c r="S106">
        <f t="shared" si="18"/>
        <v>2.7037785119695439E-2</v>
      </c>
      <c r="T106">
        <f t="shared" si="18"/>
        <v>-4.5923447614502361E-3</v>
      </c>
      <c r="U106">
        <f t="shared" si="17"/>
        <v>1.1584579991442558E-2</v>
      </c>
      <c r="V106">
        <f t="shared" si="17"/>
        <v>-4.8533235410920181E-4</v>
      </c>
      <c r="W106">
        <f t="shared" si="17"/>
        <v>-1.9639806260526901E-2</v>
      </c>
    </row>
    <row r="107" spans="1:23" x14ac:dyDescent="0.55000000000000004">
      <c r="A107" s="1" t="s">
        <v>112</v>
      </c>
      <c r="B107">
        <v>-6.1382967032933111E-2</v>
      </c>
      <c r="C107">
        <v>1.7855551475145499E-3</v>
      </c>
      <c r="D107">
        <v>-9.3341000475966052E-4</v>
      </c>
      <c r="E107">
        <v>2.2403888177332961E-2</v>
      </c>
      <c r="F107">
        <v>1.7011498962503872E-2</v>
      </c>
      <c r="G107">
        <v>2.248574178450968E-2</v>
      </c>
      <c r="Q107" s="1" t="s">
        <v>112</v>
      </c>
      <c r="R107">
        <f t="shared" si="18"/>
        <v>-7.0739675246582617E-2</v>
      </c>
      <c r="S107">
        <f t="shared" si="18"/>
        <v>-3.0162034854508582E-3</v>
      </c>
      <c r="T107">
        <f t="shared" si="18"/>
        <v>-3.8623442250325392E-3</v>
      </c>
      <c r="U107">
        <f t="shared" si="17"/>
        <v>1.4212900691071478E-2</v>
      </c>
      <c r="V107">
        <f t="shared" si="17"/>
        <v>7.4072205892052809E-3</v>
      </c>
      <c r="W107">
        <f t="shared" si="17"/>
        <v>1.5424114052802366E-2</v>
      </c>
    </row>
    <row r="108" spans="1:23" x14ac:dyDescent="0.55000000000000004">
      <c r="A108" s="1" t="s">
        <v>113</v>
      </c>
      <c r="B108">
        <v>8.9695018792791181E-2</v>
      </c>
      <c r="C108">
        <v>1.767370872317486E-2</v>
      </c>
      <c r="D108">
        <v>3.0853296588641669E-2</v>
      </c>
      <c r="E108">
        <v>-1.7378802243617211E-4</v>
      </c>
      <c r="F108">
        <v>-1.7155866497159391E-3</v>
      </c>
      <c r="G108">
        <v>5.9758639109087193E-2</v>
      </c>
      <c r="Q108" s="1" t="s">
        <v>113</v>
      </c>
      <c r="R108">
        <f t="shared" si="18"/>
        <v>8.0338310579141675E-2</v>
      </c>
      <c r="S108">
        <f t="shared" si="18"/>
        <v>1.2871950090209451E-2</v>
      </c>
      <c r="T108">
        <f t="shared" si="18"/>
        <v>2.7924362368368792E-2</v>
      </c>
      <c r="U108">
        <f t="shared" si="17"/>
        <v>-8.3647755086976548E-3</v>
      </c>
      <c r="V108">
        <f t="shared" si="17"/>
        <v>-1.131986502301453E-2</v>
      </c>
      <c r="W108">
        <f t="shared" si="17"/>
        <v>5.2697011377379879E-2</v>
      </c>
    </row>
    <row r="109" spans="1:23" x14ac:dyDescent="0.55000000000000004">
      <c r="A109" s="1" t="s">
        <v>114</v>
      </c>
      <c r="B109">
        <v>1.9846560311608918E-2</v>
      </c>
      <c r="C109">
        <v>1.325391352013194E-2</v>
      </c>
      <c r="D109">
        <v>2.5519972898255801E-3</v>
      </c>
      <c r="E109">
        <v>5.2965683175306699E-2</v>
      </c>
      <c r="F109">
        <v>4.1861147951246291E-2</v>
      </c>
      <c r="G109">
        <v>5.2002148573462532E-2</v>
      </c>
      <c r="Q109" s="1" t="s">
        <v>114</v>
      </c>
      <c r="R109">
        <f t="shared" si="18"/>
        <v>1.0489852097959405E-2</v>
      </c>
      <c r="S109">
        <f t="shared" si="18"/>
        <v>8.4521548871665311E-3</v>
      </c>
      <c r="T109">
        <f t="shared" si="18"/>
        <v>-3.7693693044729866E-4</v>
      </c>
      <c r="U109">
        <f t="shared" si="17"/>
        <v>4.4774695689045213E-2</v>
      </c>
      <c r="V109">
        <f t="shared" si="17"/>
        <v>3.2256869577947697E-2</v>
      </c>
      <c r="W109">
        <f t="shared" si="17"/>
        <v>4.4940520841755219E-2</v>
      </c>
    </row>
    <row r="110" spans="1:23" x14ac:dyDescent="0.55000000000000004">
      <c r="A110" s="1" t="s">
        <v>115</v>
      </c>
      <c r="B110">
        <v>-3.2563165509125747E-2</v>
      </c>
      <c r="C110">
        <v>1.9883250605351451E-2</v>
      </c>
      <c r="D110">
        <v>-1.0113004433121801E-2</v>
      </c>
      <c r="E110">
        <v>2.343112663635516E-2</v>
      </c>
      <c r="F110">
        <v>1.1977830795557589E-3</v>
      </c>
      <c r="G110">
        <v>-3.7642091173944132E-2</v>
      </c>
      <c r="Q110" s="1" t="s">
        <v>115</v>
      </c>
      <c r="R110">
        <f t="shared" si="18"/>
        <v>-4.191987372277526E-2</v>
      </c>
      <c r="S110">
        <f t="shared" si="18"/>
        <v>1.5081491972386042E-2</v>
      </c>
      <c r="T110">
        <f t="shared" si="18"/>
        <v>-1.304193865339468E-2</v>
      </c>
      <c r="U110">
        <f t="shared" si="17"/>
        <v>1.5240139150093677E-2</v>
      </c>
      <c r="V110">
        <f t="shared" si="17"/>
        <v>-8.4064952937428321E-3</v>
      </c>
      <c r="W110">
        <f t="shared" si="17"/>
        <v>-4.4703718905651446E-2</v>
      </c>
    </row>
    <row r="111" spans="1:23" x14ac:dyDescent="0.55000000000000004">
      <c r="A111" s="1" t="s">
        <v>116</v>
      </c>
      <c r="B111">
        <v>6.8921351079083149E-3</v>
      </c>
      <c r="C111">
        <v>1.099329229845458E-2</v>
      </c>
      <c r="D111">
        <v>2.3853172345491558E-3</v>
      </c>
      <c r="E111">
        <v>7.9524734307800937E-3</v>
      </c>
      <c r="F111">
        <v>-4.9683571748136979E-3</v>
      </c>
      <c r="G111">
        <v>-2.5064616848423201E-2</v>
      </c>
      <c r="Q111" s="1" t="s">
        <v>116</v>
      </c>
      <c r="R111">
        <f t="shared" si="18"/>
        <v>-2.4645731057411982E-3</v>
      </c>
      <c r="S111">
        <f t="shared" si="18"/>
        <v>6.1915336654891724E-3</v>
      </c>
      <c r="T111">
        <f t="shared" si="18"/>
        <v>-5.4361698572372294E-4</v>
      </c>
      <c r="U111">
        <f t="shared" si="17"/>
        <v>-2.3851405548138901E-4</v>
      </c>
      <c r="V111">
        <f t="shared" si="17"/>
        <v>-1.4572635548112289E-2</v>
      </c>
      <c r="W111">
        <f t="shared" si="17"/>
        <v>-3.2126244580130511E-2</v>
      </c>
    </row>
    <row r="112" spans="1:23" x14ac:dyDescent="0.55000000000000004">
      <c r="A112" s="1" t="s">
        <v>117</v>
      </c>
      <c r="B112">
        <v>-2.944919584699579E-2</v>
      </c>
      <c r="C112">
        <v>-9.9736182451017896E-3</v>
      </c>
      <c r="D112">
        <v>-1.490159805928926E-2</v>
      </c>
      <c r="E112">
        <v>-4.3333717444019371E-2</v>
      </c>
      <c r="F112">
        <v>-1.237326585712129E-2</v>
      </c>
      <c r="G112">
        <v>-5.0897784688132441E-2</v>
      </c>
      <c r="Q112" s="1" t="s">
        <v>117</v>
      </c>
      <c r="R112">
        <f t="shared" si="18"/>
        <v>-3.8805904060645303E-2</v>
      </c>
      <c r="S112">
        <f t="shared" si="18"/>
        <v>-1.4775376878067199E-2</v>
      </c>
      <c r="T112">
        <f t="shared" si="18"/>
        <v>-1.7830532279562137E-2</v>
      </c>
      <c r="U112">
        <f t="shared" si="17"/>
        <v>-5.1524704930280857E-2</v>
      </c>
      <c r="V112">
        <f t="shared" si="17"/>
        <v>-2.1977544230419879E-2</v>
      </c>
      <c r="W112">
        <f t="shared" si="17"/>
        <v>-5.7959412419839755E-2</v>
      </c>
    </row>
    <row r="113" spans="1:23" x14ac:dyDescent="0.55000000000000004">
      <c r="A113" s="1" t="s">
        <v>118</v>
      </c>
      <c r="B113">
        <v>-8.3565706391573014E-2</v>
      </c>
      <c r="C113">
        <v>1.218789254899821E-4</v>
      </c>
      <c r="D113">
        <v>-4.2328804680908723E-2</v>
      </c>
      <c r="E113">
        <v>0.1106330682862722</v>
      </c>
      <c r="F113">
        <v>3.6838564676433323E-2</v>
      </c>
      <c r="G113">
        <v>-1.6756262249171709E-2</v>
      </c>
      <c r="Q113" s="1" t="s">
        <v>118</v>
      </c>
      <c r="R113">
        <f t="shared" si="18"/>
        <v>-9.292241460522252E-2</v>
      </c>
      <c r="S113">
        <f t="shared" si="18"/>
        <v>-4.679879707475426E-3</v>
      </c>
      <c r="T113">
        <f t="shared" si="18"/>
        <v>-4.52577389011816E-2</v>
      </c>
      <c r="U113">
        <f t="shared" si="17"/>
        <v>0.10244208080001072</v>
      </c>
      <c r="V113">
        <f t="shared" si="17"/>
        <v>2.7234286303134733E-2</v>
      </c>
      <c r="W113">
        <f t="shared" si="17"/>
        <v>-2.3817889980879022E-2</v>
      </c>
    </row>
    <row r="114" spans="1:23" x14ac:dyDescent="0.55000000000000004">
      <c r="A114" s="1" t="s">
        <v>119</v>
      </c>
      <c r="B114">
        <v>-1.9149882681417821E-2</v>
      </c>
      <c r="C114">
        <v>1.5063210380472871E-2</v>
      </c>
      <c r="D114">
        <v>-2.7848993478816202E-3</v>
      </c>
      <c r="E114">
        <v>2.4618462254462289E-2</v>
      </c>
      <c r="F114">
        <v>1.4293454498209851E-2</v>
      </c>
      <c r="G114">
        <v>2.6620344682888101E-2</v>
      </c>
      <c r="Q114" s="1" t="s">
        <v>119</v>
      </c>
      <c r="R114">
        <f t="shared" si="18"/>
        <v>-2.8506590895067335E-2</v>
      </c>
      <c r="S114">
        <f t="shared" si="18"/>
        <v>1.0261451747507463E-2</v>
      </c>
      <c r="T114">
        <f t="shared" si="18"/>
        <v>-5.7138335681544989E-3</v>
      </c>
      <c r="U114">
        <f t="shared" si="17"/>
        <v>1.6427474768200806E-2</v>
      </c>
      <c r="V114">
        <f t="shared" si="17"/>
        <v>4.6891761249112599E-3</v>
      </c>
      <c r="W114">
        <f t="shared" si="17"/>
        <v>1.9558716951180787E-2</v>
      </c>
    </row>
    <row r="115" spans="1:23" x14ac:dyDescent="0.55000000000000004">
      <c r="A115" s="1" t="s">
        <v>120</v>
      </c>
      <c r="B115">
        <v>5.4192157725845957E-2</v>
      </c>
      <c r="C115">
        <v>1.6997397510247089E-2</v>
      </c>
      <c r="D115">
        <v>5.2089743551928516E-3</v>
      </c>
      <c r="E115">
        <v>6.9537065354332572E-3</v>
      </c>
      <c r="F115">
        <v>2.3894047954337919E-2</v>
      </c>
      <c r="G115">
        <v>1.901262787706659E-2</v>
      </c>
      <c r="Q115" s="1" t="s">
        <v>120</v>
      </c>
      <c r="R115">
        <f t="shared" si="18"/>
        <v>4.4835449512196444E-2</v>
      </c>
      <c r="S115">
        <f t="shared" si="18"/>
        <v>1.219563887728168E-2</v>
      </c>
      <c r="T115">
        <f t="shared" si="18"/>
        <v>2.2800401349199729E-3</v>
      </c>
      <c r="U115">
        <f t="shared" si="17"/>
        <v>-1.2372809508282255E-3</v>
      </c>
      <c r="V115">
        <f t="shared" si="17"/>
        <v>1.4289769581039329E-2</v>
      </c>
      <c r="W115">
        <f t="shared" si="17"/>
        <v>1.1951000145359277E-2</v>
      </c>
    </row>
    <row r="116" spans="1:23" x14ac:dyDescent="0.55000000000000004">
      <c r="A116" s="1" t="s">
        <v>121</v>
      </c>
      <c r="B116">
        <v>3.1847686784806102E-2</v>
      </c>
      <c r="C116">
        <v>1.0877212991407431E-2</v>
      </c>
      <c r="D116">
        <v>5.7118366918686991E-3</v>
      </c>
      <c r="E116">
        <v>1.9301009311118111E-2</v>
      </c>
      <c r="F116">
        <v>3.9291823355083411E-2</v>
      </c>
      <c r="G116">
        <v>3.508576498435656E-2</v>
      </c>
      <c r="Q116" s="1" t="s">
        <v>121</v>
      </c>
      <c r="R116">
        <f t="shared" si="18"/>
        <v>2.2490978571156589E-2</v>
      </c>
      <c r="S116">
        <f t="shared" si="18"/>
        <v>6.0754543584420227E-3</v>
      </c>
      <c r="T116">
        <f t="shared" si="18"/>
        <v>2.7829024715958204E-3</v>
      </c>
      <c r="U116">
        <f t="shared" si="17"/>
        <v>1.1110021824856629E-2</v>
      </c>
      <c r="V116">
        <f t="shared" si="17"/>
        <v>2.968754498178482E-2</v>
      </c>
      <c r="W116">
        <f t="shared" si="17"/>
        <v>2.8024137252649246E-2</v>
      </c>
    </row>
    <row r="117" spans="1:23" x14ac:dyDescent="0.55000000000000004">
      <c r="A117" s="1" t="s">
        <v>122</v>
      </c>
      <c r="B117">
        <v>-4.2774647477253902E-3</v>
      </c>
      <c r="C117">
        <v>-1.4085629944411431E-3</v>
      </c>
      <c r="D117">
        <v>9.4697873908522467E-4</v>
      </c>
      <c r="E117">
        <v>-2.6120546046987099E-3</v>
      </c>
      <c r="F117">
        <v>-3.087366846963091E-3</v>
      </c>
      <c r="G117">
        <v>-3.1316267023910771E-2</v>
      </c>
      <c r="Q117" s="1" t="s">
        <v>122</v>
      </c>
      <c r="R117">
        <f t="shared" si="18"/>
        <v>-1.3634172961374903E-2</v>
      </c>
      <c r="S117">
        <f t="shared" si="18"/>
        <v>-6.2103216274065516E-3</v>
      </c>
      <c r="T117">
        <f t="shared" si="18"/>
        <v>-1.981955481187654E-3</v>
      </c>
      <c r="U117">
        <f t="shared" si="17"/>
        <v>-1.0803042090960193E-2</v>
      </c>
      <c r="V117">
        <f t="shared" si="17"/>
        <v>-1.2691645220261682E-2</v>
      </c>
      <c r="W117">
        <f t="shared" si="17"/>
        <v>-3.8377894755618085E-2</v>
      </c>
    </row>
    <row r="118" spans="1:23" x14ac:dyDescent="0.55000000000000004">
      <c r="A118" s="1" t="s">
        <v>123</v>
      </c>
      <c r="B118">
        <v>1.726748147982482E-2</v>
      </c>
      <c r="C118">
        <v>8.2578312789218788E-3</v>
      </c>
      <c r="D118">
        <v>1.0952513991399741E-2</v>
      </c>
      <c r="E118">
        <v>1.4404670711678721E-2</v>
      </c>
      <c r="F118">
        <v>1.4320021945110509E-2</v>
      </c>
      <c r="G118">
        <v>9.7478389376404184E-3</v>
      </c>
      <c r="Q118" s="1" t="s">
        <v>123</v>
      </c>
      <c r="R118">
        <f t="shared" si="18"/>
        <v>7.9107732661753069E-3</v>
      </c>
      <c r="S118">
        <f t="shared" si="18"/>
        <v>3.4560726459564707E-3</v>
      </c>
      <c r="T118">
        <f t="shared" si="18"/>
        <v>8.0235797711268615E-3</v>
      </c>
      <c r="U118">
        <f t="shared" si="17"/>
        <v>6.2136832254172381E-3</v>
      </c>
      <c r="V118">
        <f t="shared" si="17"/>
        <v>4.7157435718119187E-3</v>
      </c>
      <c r="W118">
        <f t="shared" si="17"/>
        <v>2.6862112059331048E-3</v>
      </c>
    </row>
    <row r="119" spans="1:23" x14ac:dyDescent="0.55000000000000004">
      <c r="A119" s="1" t="s">
        <v>124</v>
      </c>
      <c r="B119">
        <v>-1.2419798017191399E-3</v>
      </c>
      <c r="C119">
        <v>1.030847267138291E-2</v>
      </c>
      <c r="D119">
        <v>8.2728309505892828E-3</v>
      </c>
      <c r="E119">
        <v>-1.970323743047819E-2</v>
      </c>
      <c r="F119">
        <v>1.411254686283092E-2</v>
      </c>
      <c r="G119">
        <v>-7.2472921020131356E-3</v>
      </c>
      <c r="Q119" s="1" t="s">
        <v>124</v>
      </c>
      <c r="R119">
        <f t="shared" si="18"/>
        <v>-1.0598688015368653E-2</v>
      </c>
      <c r="S119">
        <f t="shared" si="18"/>
        <v>5.506714038417502E-3</v>
      </c>
      <c r="T119">
        <f t="shared" si="18"/>
        <v>5.3438967303164036E-3</v>
      </c>
      <c r="U119">
        <f t="shared" si="17"/>
        <v>-2.7894224916739672E-2</v>
      </c>
      <c r="V119">
        <f t="shared" si="17"/>
        <v>4.5082684895323289E-3</v>
      </c>
      <c r="W119">
        <f t="shared" si="17"/>
        <v>-1.430891983372045E-2</v>
      </c>
    </row>
    <row r="120" spans="1:23" x14ac:dyDescent="0.55000000000000004">
      <c r="A120" s="1" t="s">
        <v>125</v>
      </c>
      <c r="B120">
        <v>-2.1555347739281139E-2</v>
      </c>
      <c r="C120">
        <v>1.3274921224279981E-3</v>
      </c>
      <c r="D120">
        <v>-5.1225712630120768E-3</v>
      </c>
      <c r="E120">
        <v>3.3744401197631113E-2</v>
      </c>
      <c r="F120">
        <v>1.491476018308457E-3</v>
      </c>
      <c r="G120">
        <v>1.265368658959898E-2</v>
      </c>
      <c r="Q120" s="1" t="s">
        <v>125</v>
      </c>
      <c r="R120">
        <f t="shared" si="18"/>
        <v>-3.0912055952930652E-2</v>
      </c>
      <c r="S120">
        <f t="shared" si="18"/>
        <v>-3.4742665105374103E-3</v>
      </c>
      <c r="T120">
        <f t="shared" si="18"/>
        <v>-8.0515054832849559E-3</v>
      </c>
      <c r="U120">
        <f t="shared" si="17"/>
        <v>2.555341371136963E-2</v>
      </c>
      <c r="V120">
        <f t="shared" si="17"/>
        <v>-8.1128023549901333E-3</v>
      </c>
      <c r="W120">
        <f t="shared" si="17"/>
        <v>5.5920588578916661E-3</v>
      </c>
    </row>
    <row r="121" spans="1:23" x14ac:dyDescent="0.55000000000000004">
      <c r="A121" s="1" t="s">
        <v>126</v>
      </c>
      <c r="B121">
        <v>2.3131701699586449E-2</v>
      </c>
      <c r="C121">
        <v>1.017893399848147E-2</v>
      </c>
      <c r="D121">
        <v>3.7847788012668189E-3</v>
      </c>
      <c r="E121">
        <v>4.1863758502989068E-3</v>
      </c>
      <c r="F121">
        <v>2.5530850037191351E-2</v>
      </c>
      <c r="G121">
        <v>2.204503377242539E-2</v>
      </c>
      <c r="Q121" s="1" t="s">
        <v>126</v>
      </c>
      <c r="R121">
        <f t="shared" si="18"/>
        <v>1.3774993485936936E-2</v>
      </c>
      <c r="S121">
        <f t="shared" si="18"/>
        <v>5.3771753655160624E-3</v>
      </c>
      <c r="T121">
        <f t="shared" si="18"/>
        <v>8.5584458099394016E-4</v>
      </c>
      <c r="U121">
        <f t="shared" si="17"/>
        <v>-4.0046116359625759E-3</v>
      </c>
      <c r="V121">
        <f t="shared" si="17"/>
        <v>1.5926571663892761E-2</v>
      </c>
      <c r="W121">
        <f t="shared" si="17"/>
        <v>1.4983406040718076E-2</v>
      </c>
    </row>
    <row r="122" spans="1:23" x14ac:dyDescent="0.55000000000000004">
      <c r="A122" s="1" t="s">
        <v>127</v>
      </c>
      <c r="B122">
        <v>4.1987575112415909E-2</v>
      </c>
      <c r="C122">
        <v>7.8225859095271133E-4</v>
      </c>
      <c r="D122">
        <v>1.4522613287707429E-2</v>
      </c>
      <c r="E122">
        <v>-8.3130162563535004E-3</v>
      </c>
      <c r="F122">
        <v>2.9177342462058942E-3</v>
      </c>
      <c r="G122">
        <v>-2.6111271204397601E-3</v>
      </c>
      <c r="Q122" s="1" t="s">
        <v>127</v>
      </c>
      <c r="R122">
        <f t="shared" si="18"/>
        <v>3.2630866898766396E-2</v>
      </c>
      <c r="S122">
        <f t="shared" si="18"/>
        <v>-4.0195000420126968E-3</v>
      </c>
      <c r="T122">
        <f t="shared" si="18"/>
        <v>1.159367906743455E-2</v>
      </c>
      <c r="U122">
        <f t="shared" si="17"/>
        <v>-1.6504003742614983E-2</v>
      </c>
      <c r="V122">
        <f t="shared" si="17"/>
        <v>-6.6865441270926966E-3</v>
      </c>
      <c r="W122">
        <f t="shared" si="17"/>
        <v>-9.6727548521470738E-3</v>
      </c>
    </row>
    <row r="123" spans="1:23" x14ac:dyDescent="0.55000000000000004">
      <c r="A123" s="1" t="s">
        <v>128</v>
      </c>
      <c r="B123">
        <v>-3.3698918089760221E-2</v>
      </c>
      <c r="C123">
        <v>5.9696278874450392E-3</v>
      </c>
      <c r="D123">
        <v>-1.4368695477841481E-2</v>
      </c>
      <c r="E123">
        <v>6.0473156891608371E-2</v>
      </c>
      <c r="F123">
        <v>1.5111580716347991E-2</v>
      </c>
      <c r="G123">
        <v>-1.1303927868679399E-2</v>
      </c>
      <c r="Q123" s="1" t="s">
        <v>128</v>
      </c>
      <c r="R123">
        <f t="shared" si="18"/>
        <v>-4.3055626303409734E-2</v>
      </c>
      <c r="S123">
        <f t="shared" si="18"/>
        <v>1.1678692544796311E-3</v>
      </c>
      <c r="T123">
        <f t="shared" si="18"/>
        <v>-1.729762969811436E-2</v>
      </c>
      <c r="U123">
        <f t="shared" si="17"/>
        <v>5.2282169405346884E-2</v>
      </c>
      <c r="V123">
        <f t="shared" si="17"/>
        <v>5.5073023430494E-3</v>
      </c>
      <c r="W123">
        <f t="shared" si="17"/>
        <v>-1.8365555600386711E-2</v>
      </c>
    </row>
    <row r="124" spans="1:23" x14ac:dyDescent="0.55000000000000004">
      <c r="A124" s="1" t="s">
        <v>129</v>
      </c>
      <c r="B124">
        <v>-7.4848136897867068E-3</v>
      </c>
      <c r="C124">
        <v>9.1298520843396958E-4</v>
      </c>
      <c r="D124">
        <v>-1.8860949633845441E-3</v>
      </c>
      <c r="E124">
        <v>9.7274977974104448E-3</v>
      </c>
      <c r="F124">
        <v>2.86438686958892E-2</v>
      </c>
      <c r="G124">
        <v>-5.4180833750960833E-4</v>
      </c>
      <c r="Q124" s="1" t="s">
        <v>129</v>
      </c>
      <c r="R124">
        <f t="shared" si="18"/>
        <v>-1.684152190343622E-2</v>
      </c>
      <c r="S124">
        <f t="shared" si="18"/>
        <v>-3.8887734245314385E-3</v>
      </c>
      <c r="T124">
        <f t="shared" si="18"/>
        <v>-4.8150291836574228E-3</v>
      </c>
      <c r="U124">
        <f t="shared" si="17"/>
        <v>1.5365103111489621E-3</v>
      </c>
      <c r="V124">
        <f t="shared" si="17"/>
        <v>1.9039590322590609E-2</v>
      </c>
      <c r="W124">
        <f t="shared" si="17"/>
        <v>-7.603436069216922E-3</v>
      </c>
    </row>
    <row r="125" spans="1:23" x14ac:dyDescent="0.55000000000000004">
      <c r="A125" s="1" t="s">
        <v>130</v>
      </c>
      <c r="B125">
        <v>3.563440057186007E-3</v>
      </c>
      <c r="C125">
        <v>-3.7022145561860231E-3</v>
      </c>
      <c r="D125">
        <v>-2.844530226067898E-3</v>
      </c>
      <c r="E125">
        <v>2.9411921616185669E-2</v>
      </c>
      <c r="F125">
        <v>3.0565947769209512E-2</v>
      </c>
      <c r="G125">
        <v>2.664218259947226E-2</v>
      </c>
      <c r="Q125" s="1" t="s">
        <v>130</v>
      </c>
      <c r="R125">
        <f t="shared" si="18"/>
        <v>-5.7932681564635061E-3</v>
      </c>
      <c r="S125">
        <f t="shared" si="18"/>
        <v>-8.5039731891514321E-3</v>
      </c>
      <c r="T125">
        <f t="shared" si="18"/>
        <v>-5.7734644463407767E-3</v>
      </c>
      <c r="U125">
        <f t="shared" si="17"/>
        <v>2.1220934129924186E-2</v>
      </c>
      <c r="V125">
        <f t="shared" si="17"/>
        <v>2.0961669395910921E-2</v>
      </c>
      <c r="W125">
        <f t="shared" si="17"/>
        <v>1.9580554867764947E-2</v>
      </c>
    </row>
    <row r="126" spans="1:23" x14ac:dyDescent="0.55000000000000004">
      <c r="A126" s="1" t="s">
        <v>131</v>
      </c>
      <c r="B126">
        <v>2.1057003170010361E-2</v>
      </c>
      <c r="C126">
        <v>-1.794878701437685E-3</v>
      </c>
      <c r="D126">
        <v>3.1544924445192629E-4</v>
      </c>
      <c r="E126">
        <v>-7.7450040208655313E-3</v>
      </c>
      <c r="F126">
        <v>6.9808031356335398E-3</v>
      </c>
      <c r="G126">
        <v>-1.6707829237699649E-2</v>
      </c>
      <c r="Q126" s="1" t="s">
        <v>131</v>
      </c>
      <c r="R126">
        <f t="shared" si="18"/>
        <v>1.1700294956360848E-2</v>
      </c>
      <c r="S126">
        <f t="shared" si="18"/>
        <v>-6.5966373344030927E-3</v>
      </c>
      <c r="T126">
        <f t="shared" si="18"/>
        <v>-2.6134849758209524E-3</v>
      </c>
      <c r="U126">
        <f t="shared" si="17"/>
        <v>-1.5935991507127014E-2</v>
      </c>
      <c r="V126">
        <f t="shared" si="17"/>
        <v>-2.6234752376650509E-3</v>
      </c>
      <c r="W126">
        <f t="shared" si="17"/>
        <v>-2.3769456969406962E-2</v>
      </c>
    </row>
    <row r="127" spans="1:23" x14ac:dyDescent="0.55000000000000004">
      <c r="A127" s="1" t="s">
        <v>132</v>
      </c>
      <c r="B127">
        <v>3.2349372831692369E-2</v>
      </c>
      <c r="C127">
        <v>8.8937647083207061E-3</v>
      </c>
      <c r="D127">
        <v>-1.8487532658268638E-2</v>
      </c>
      <c r="E127">
        <v>2.9466798774579139E-2</v>
      </c>
      <c r="F127">
        <v>6.175860584721593E-2</v>
      </c>
      <c r="G127">
        <v>-2.7706528795708559E-2</v>
      </c>
      <c r="Q127" s="1" t="s">
        <v>132</v>
      </c>
      <c r="R127">
        <f t="shared" si="18"/>
        <v>2.2992664618042856E-2</v>
      </c>
      <c r="S127">
        <f t="shared" si="18"/>
        <v>4.092006075355298E-3</v>
      </c>
      <c r="T127">
        <f t="shared" si="18"/>
        <v>-2.1416466878541516E-2</v>
      </c>
      <c r="U127">
        <f t="shared" si="17"/>
        <v>2.1275811288317657E-2</v>
      </c>
      <c r="V127">
        <f t="shared" si="17"/>
        <v>5.2154327473917336E-2</v>
      </c>
      <c r="W127">
        <f t="shared" si="17"/>
        <v>-3.4768156527415869E-2</v>
      </c>
    </row>
    <row r="128" spans="1:23" x14ac:dyDescent="0.55000000000000004">
      <c r="A128" s="1" t="s">
        <v>133</v>
      </c>
      <c r="B128">
        <v>-2.0759902030566438E-2</v>
      </c>
      <c r="C128">
        <v>-1.28295556207868E-2</v>
      </c>
      <c r="D128">
        <v>-1.0938499589907219E-2</v>
      </c>
      <c r="E128">
        <v>-3.8436864432531248E-2</v>
      </c>
      <c r="F128">
        <v>-3.6360421533875309E-2</v>
      </c>
      <c r="G128">
        <v>-7.6777847702957813E-2</v>
      </c>
      <c r="Q128" s="1" t="s">
        <v>133</v>
      </c>
      <c r="R128">
        <f t="shared" si="18"/>
        <v>-3.0116610244215952E-2</v>
      </c>
      <c r="S128">
        <f t="shared" si="18"/>
        <v>-1.7631314253752209E-2</v>
      </c>
      <c r="T128">
        <f t="shared" si="18"/>
        <v>-1.3867433810180099E-2</v>
      </c>
      <c r="U128">
        <f t="shared" si="17"/>
        <v>-4.6627851918792734E-2</v>
      </c>
      <c r="V128">
        <f t="shared" si="17"/>
        <v>-4.5964699907173903E-2</v>
      </c>
      <c r="W128">
        <f t="shared" si="17"/>
        <v>-8.3839475434665134E-2</v>
      </c>
    </row>
    <row r="129" spans="1:23" x14ac:dyDescent="0.55000000000000004">
      <c r="A129" s="1" t="s">
        <v>134</v>
      </c>
      <c r="B129">
        <v>6.3200073242186683E-3</v>
      </c>
      <c r="C129">
        <v>-2.0818283117299829E-3</v>
      </c>
      <c r="D129">
        <v>1.1628981267302271E-2</v>
      </c>
      <c r="E129">
        <v>9.8436279334286336E-3</v>
      </c>
      <c r="F129">
        <v>-3.1290155749733713E-2</v>
      </c>
      <c r="G129">
        <v>2.8902465596224891E-2</v>
      </c>
      <c r="Q129" s="1" t="s">
        <v>134</v>
      </c>
      <c r="R129">
        <f t="shared" si="18"/>
        <v>-3.0367008894308448E-3</v>
      </c>
      <c r="S129">
        <f t="shared" si="18"/>
        <v>-6.8835869446953911E-3</v>
      </c>
      <c r="T129">
        <f t="shared" si="18"/>
        <v>8.7000470470293915E-3</v>
      </c>
      <c r="U129">
        <f t="shared" si="17"/>
        <v>1.6526404471671509E-3</v>
      </c>
      <c r="V129">
        <f t="shared" si="17"/>
        <v>-4.08944341230323E-2</v>
      </c>
      <c r="W129">
        <f t="shared" si="17"/>
        <v>2.1840837864517577E-2</v>
      </c>
    </row>
    <row r="130" spans="1:23" x14ac:dyDescent="0.55000000000000004">
      <c r="A130" s="1" t="s">
        <v>135</v>
      </c>
      <c r="B130">
        <v>-9.5397453605439164E-3</v>
      </c>
      <c r="C130">
        <v>4.6756725282404146E-3</v>
      </c>
      <c r="D130">
        <v>-1.2903814439971019E-2</v>
      </c>
      <c r="E130">
        <v>1.2145102239147221E-2</v>
      </c>
      <c r="F130">
        <v>9.1937785184690313E-3</v>
      </c>
      <c r="G130">
        <v>1.801893602656213E-2</v>
      </c>
      <c r="Q130" s="1" t="s">
        <v>135</v>
      </c>
      <c r="R130">
        <f t="shared" si="18"/>
        <v>-1.8896453574193429E-2</v>
      </c>
      <c r="S130">
        <f t="shared" si="18"/>
        <v>-1.2608610472499351E-4</v>
      </c>
      <c r="T130">
        <f t="shared" si="18"/>
        <v>-1.5832748660243898E-2</v>
      </c>
      <c r="U130">
        <f t="shared" si="17"/>
        <v>3.954114752885738E-3</v>
      </c>
      <c r="V130">
        <f t="shared" si="17"/>
        <v>-4.104998548295595E-4</v>
      </c>
      <c r="W130">
        <f t="shared" si="17"/>
        <v>1.0957308294854817E-2</v>
      </c>
    </row>
    <row r="131" spans="1:23" x14ac:dyDescent="0.55000000000000004">
      <c r="A131" s="1" t="s">
        <v>136</v>
      </c>
      <c r="B131">
        <v>-1.195920946757734E-2</v>
      </c>
      <c r="C131">
        <v>3.4268505228696178E-4</v>
      </c>
      <c r="D131">
        <v>9.6771922511609265E-3</v>
      </c>
      <c r="E131">
        <v>6.16356620828582E-2</v>
      </c>
      <c r="F131">
        <v>2.4309084164542579E-2</v>
      </c>
      <c r="G131">
        <v>3.6798366616888963E-2</v>
      </c>
      <c r="Q131" s="1" t="s">
        <v>136</v>
      </c>
      <c r="R131">
        <f t="shared" si="18"/>
        <v>-2.1315917681226853E-2</v>
      </c>
      <c r="S131">
        <f t="shared" si="18"/>
        <v>-4.4590735806784463E-3</v>
      </c>
      <c r="T131">
        <f t="shared" si="18"/>
        <v>6.7482580308880474E-3</v>
      </c>
      <c r="U131">
        <f t="shared" si="17"/>
        <v>5.3444674596596714E-2</v>
      </c>
      <c r="V131">
        <f t="shared" si="17"/>
        <v>1.4704805791243988E-2</v>
      </c>
      <c r="W131">
        <f t="shared" si="17"/>
        <v>2.9736738885181649E-2</v>
      </c>
    </row>
    <row r="132" spans="1:23" x14ac:dyDescent="0.55000000000000004">
      <c r="A132" s="1" t="s">
        <v>137</v>
      </c>
      <c r="B132">
        <v>-3.6149447631209308E-2</v>
      </c>
      <c r="C132">
        <v>7.2488259899783358E-4</v>
      </c>
      <c r="D132">
        <v>1.8812142964450549E-3</v>
      </c>
      <c r="E132">
        <v>6.1436564915546832E-3</v>
      </c>
      <c r="F132">
        <v>1.2548656710915651E-3</v>
      </c>
      <c r="G132">
        <v>3.2450202866661337E-2</v>
      </c>
      <c r="Q132" s="1" t="s">
        <v>137</v>
      </c>
      <c r="R132">
        <f t="shared" si="18"/>
        <v>-4.5506155844858821E-2</v>
      </c>
      <c r="S132">
        <f t="shared" si="18"/>
        <v>-4.0768760339675745E-3</v>
      </c>
      <c r="T132">
        <f t="shared" si="18"/>
        <v>-1.0477199238278238E-3</v>
      </c>
      <c r="U132">
        <f t="shared" si="17"/>
        <v>-2.0473309947067996E-3</v>
      </c>
      <c r="V132">
        <f t="shared" si="17"/>
        <v>-8.3494127022070257E-3</v>
      </c>
      <c r="W132">
        <f t="shared" si="17"/>
        <v>2.5388575134954024E-2</v>
      </c>
    </row>
    <row r="133" spans="1:23" x14ac:dyDescent="0.55000000000000004">
      <c r="A133" s="1" t="s">
        <v>138</v>
      </c>
      <c r="B133">
        <v>-2.2418909632539671E-2</v>
      </c>
      <c r="C133">
        <v>1.679748747571708E-2</v>
      </c>
      <c r="D133">
        <v>-5.1606255823035676E-3</v>
      </c>
      <c r="E133">
        <v>1.2822755190102789E-2</v>
      </c>
      <c r="F133">
        <v>4.1703538959326332E-2</v>
      </c>
      <c r="G133">
        <v>1.5342684799595441E-2</v>
      </c>
      <c r="Q133" s="1" t="s">
        <v>138</v>
      </c>
      <c r="R133">
        <f t="shared" si="18"/>
        <v>-3.177561784618918E-2</v>
      </c>
      <c r="S133">
        <f t="shared" si="18"/>
        <v>1.1995728842751671E-2</v>
      </c>
      <c r="T133">
        <f t="shared" si="18"/>
        <v>-8.0895598025764459E-3</v>
      </c>
      <c r="U133">
        <f t="shared" si="17"/>
        <v>4.6317677038413066E-3</v>
      </c>
      <c r="V133">
        <f t="shared" si="17"/>
        <v>3.2099260586027745E-2</v>
      </c>
      <c r="W133">
        <f t="shared" si="17"/>
        <v>8.2810570678881271E-3</v>
      </c>
    </row>
    <row r="134" spans="1:23" x14ac:dyDescent="0.55000000000000004">
      <c r="A134" s="1" t="s">
        <v>139</v>
      </c>
      <c r="B134">
        <v>-2.1381117106768269E-2</v>
      </c>
      <c r="C134">
        <v>7.2975733282873989E-3</v>
      </c>
      <c r="D134">
        <v>1.002643373955125E-2</v>
      </c>
      <c r="E134">
        <v>4.6883886426732913E-2</v>
      </c>
      <c r="F134">
        <v>3.1919571420667259E-2</v>
      </c>
      <c r="G134">
        <v>2.5750622264735009E-2</v>
      </c>
      <c r="Q134" s="1" t="s">
        <v>139</v>
      </c>
      <c r="R134">
        <f t="shared" si="18"/>
        <v>-3.0737825320417782E-2</v>
      </c>
      <c r="S134">
        <f t="shared" si="18"/>
        <v>2.4958146953219908E-3</v>
      </c>
      <c r="T134">
        <f t="shared" si="18"/>
        <v>7.0974995192783705E-3</v>
      </c>
      <c r="U134">
        <f t="shared" si="17"/>
        <v>3.8692898940471426E-2</v>
      </c>
      <c r="V134">
        <f t="shared" si="17"/>
        <v>2.2315293047368668E-2</v>
      </c>
      <c r="W134">
        <f t="shared" si="17"/>
        <v>1.8688994533027695E-2</v>
      </c>
    </row>
    <row r="135" spans="1:23" x14ac:dyDescent="0.55000000000000004">
      <c r="A135" s="1" t="s">
        <v>140</v>
      </c>
      <c r="B135">
        <v>-6.6073472459270421E-3</v>
      </c>
      <c r="C135">
        <v>5.2101035309908283E-3</v>
      </c>
      <c r="D135">
        <v>-1.2092101230148261E-2</v>
      </c>
      <c r="E135">
        <v>-2.5835353672491679E-2</v>
      </c>
      <c r="F135">
        <v>1.4128549129215351E-3</v>
      </c>
      <c r="G135">
        <v>-4.0095275734897913E-2</v>
      </c>
      <c r="Q135" s="1" t="s">
        <v>140</v>
      </c>
      <c r="R135">
        <f t="shared" si="18"/>
        <v>-1.5964055459576555E-2</v>
      </c>
      <c r="S135">
        <f t="shared" si="18"/>
        <v>4.0834489802542024E-4</v>
      </c>
      <c r="T135">
        <f t="shared" si="18"/>
        <v>-1.502103545042114E-2</v>
      </c>
      <c r="U135">
        <f t="shared" si="17"/>
        <v>-3.4026341158753165E-2</v>
      </c>
      <c r="V135">
        <f t="shared" si="17"/>
        <v>-8.1914234603770557E-3</v>
      </c>
      <c r="W135">
        <f t="shared" si="17"/>
        <v>-4.7156903466605227E-2</v>
      </c>
    </row>
    <row r="136" spans="1:23" x14ac:dyDescent="0.55000000000000004">
      <c r="A136" s="1" t="s">
        <v>141</v>
      </c>
      <c r="B136">
        <v>2.1195453568375822E-2</v>
      </c>
      <c r="C136">
        <v>-1.9969068011860939E-2</v>
      </c>
      <c r="D136">
        <v>-3.039567293697143E-3</v>
      </c>
      <c r="E136">
        <v>-0.10751647198202639</v>
      </c>
      <c r="F136">
        <v>-6.4890846040483008E-2</v>
      </c>
      <c r="G136">
        <v>-1.5647933048325902E-2</v>
      </c>
      <c r="Q136" s="1" t="s">
        <v>141</v>
      </c>
      <c r="R136">
        <f t="shared" si="18"/>
        <v>1.1838745354726309E-2</v>
      </c>
      <c r="S136">
        <f t="shared" si="18"/>
        <v>-2.4770826644826348E-2</v>
      </c>
      <c r="T136">
        <f t="shared" si="18"/>
        <v>-5.9685015139700221E-3</v>
      </c>
      <c r="U136">
        <f t="shared" si="17"/>
        <v>-0.11570745946828788</v>
      </c>
      <c r="V136">
        <f t="shared" si="17"/>
        <v>-7.4495124413781602E-2</v>
      </c>
      <c r="W136">
        <f t="shared" si="17"/>
        <v>-2.2709560780033215E-2</v>
      </c>
    </row>
    <row r="137" spans="1:23" x14ac:dyDescent="0.55000000000000004">
      <c r="A137" s="1" t="s">
        <v>142</v>
      </c>
      <c r="B137">
        <v>3.3868813241899609E-3</v>
      </c>
      <c r="C137">
        <v>-4.4113501628452179E-3</v>
      </c>
      <c r="D137">
        <v>1.31694630482182E-2</v>
      </c>
      <c r="E137">
        <v>1.7263248958824251E-2</v>
      </c>
      <c r="F137">
        <v>1.8549393255196112E-2</v>
      </c>
      <c r="G137">
        <v>4.6731707348328433E-2</v>
      </c>
      <c r="Q137" s="1" t="s">
        <v>142</v>
      </c>
      <c r="R137">
        <f t="shared" si="18"/>
        <v>-5.9698268894595521E-3</v>
      </c>
      <c r="S137">
        <f t="shared" si="18"/>
        <v>-9.2131087958106268E-3</v>
      </c>
      <c r="T137">
        <f t="shared" si="18"/>
        <v>1.024052882794532E-2</v>
      </c>
      <c r="U137">
        <f t="shared" si="17"/>
        <v>9.0722614725627683E-3</v>
      </c>
      <c r="V137">
        <f t="shared" si="17"/>
        <v>8.9451148818975208E-3</v>
      </c>
      <c r="W137">
        <f t="shared" si="17"/>
        <v>3.9670079616621119E-2</v>
      </c>
    </row>
    <row r="138" spans="1:23" x14ac:dyDescent="0.55000000000000004">
      <c r="A138" s="1" t="s">
        <v>143</v>
      </c>
      <c r="B138">
        <v>4.9420105930649161E-2</v>
      </c>
      <c r="C138">
        <v>-2.5107698097786572E-2</v>
      </c>
      <c r="D138">
        <v>2.5977949459081499E-2</v>
      </c>
      <c r="E138">
        <v>-0.122657636957947</v>
      </c>
      <c r="F138">
        <v>-9.3343043501168066E-2</v>
      </c>
      <c r="G138">
        <v>-9.0388065892188396E-2</v>
      </c>
      <c r="Q138" s="1" t="s">
        <v>143</v>
      </c>
      <c r="R138">
        <f t="shared" si="18"/>
        <v>4.0063397716999648E-2</v>
      </c>
      <c r="S138">
        <f t="shared" si="18"/>
        <v>-2.9909456730751981E-2</v>
      </c>
      <c r="T138">
        <f t="shared" si="18"/>
        <v>2.3049015238808621E-2</v>
      </c>
      <c r="U138">
        <f t="shared" si="17"/>
        <v>-0.13084862444420847</v>
      </c>
      <c r="V138">
        <f t="shared" si="17"/>
        <v>-0.10294732187446666</v>
      </c>
      <c r="W138">
        <f t="shared" si="17"/>
        <v>-9.7449693623895717E-2</v>
      </c>
    </row>
    <row r="139" spans="1:23" x14ac:dyDescent="0.55000000000000004">
      <c r="A139" s="1" t="s">
        <v>144</v>
      </c>
      <c r="B139">
        <v>2.88659793814432E-2</v>
      </c>
      <c r="C139">
        <v>5.9199048845843587E-2</v>
      </c>
      <c r="D139">
        <v>1.072053352360269E-2</v>
      </c>
      <c r="E139">
        <v>0.1169444595458458</v>
      </c>
      <c r="F139">
        <v>8.6372783793670305E-2</v>
      </c>
      <c r="G139">
        <v>0.13191190856937671</v>
      </c>
      <c r="Q139" s="1" t="s">
        <v>144</v>
      </c>
      <c r="R139">
        <f t="shared" si="18"/>
        <v>1.9509271167793687E-2</v>
      </c>
      <c r="S139">
        <f t="shared" si="18"/>
        <v>5.4397290212878181E-2</v>
      </c>
      <c r="T139">
        <f t="shared" si="18"/>
        <v>7.7915993033298107E-3</v>
      </c>
      <c r="U139">
        <f t="shared" si="17"/>
        <v>0.10875347205958431</v>
      </c>
      <c r="V139">
        <f t="shared" si="17"/>
        <v>7.676850542037171E-2</v>
      </c>
      <c r="W139">
        <f t="shared" si="17"/>
        <v>0.12485028083766939</v>
      </c>
    </row>
    <row r="140" spans="1:23" x14ac:dyDescent="0.55000000000000004">
      <c r="A140" s="1" t="s">
        <v>145</v>
      </c>
      <c r="B140">
        <v>-6.0922014928294077E-3</v>
      </c>
      <c r="C140">
        <v>7.5198412312109664E-3</v>
      </c>
      <c r="D140">
        <v>-7.3420341929558708E-3</v>
      </c>
      <c r="E140">
        <v>5.1791211378249491E-2</v>
      </c>
      <c r="F140">
        <v>3.2415752439149959E-2</v>
      </c>
      <c r="G140">
        <v>6.9533582313610074E-3</v>
      </c>
      <c r="Q140" s="1" t="s">
        <v>145</v>
      </c>
      <c r="R140">
        <f t="shared" si="18"/>
        <v>-1.5448909706478921E-2</v>
      </c>
      <c r="S140">
        <f t="shared" si="18"/>
        <v>2.7180825982455583E-3</v>
      </c>
      <c r="T140">
        <f t="shared" si="18"/>
        <v>-1.027096841322875E-2</v>
      </c>
      <c r="U140">
        <f t="shared" si="17"/>
        <v>4.3600223891988005E-2</v>
      </c>
      <c r="V140">
        <f t="shared" si="17"/>
        <v>2.2811474065851368E-2</v>
      </c>
      <c r="W140">
        <f t="shared" si="17"/>
        <v>-1.082695003463063E-4</v>
      </c>
    </row>
    <row r="141" spans="1:23" x14ac:dyDescent="0.55000000000000004">
      <c r="A141" s="1" t="s">
        <v>146</v>
      </c>
      <c r="B141">
        <v>-1.5968995577486211E-2</v>
      </c>
      <c r="C141">
        <v>1.3026814493791729E-2</v>
      </c>
      <c r="D141">
        <v>2.674293973748787E-2</v>
      </c>
      <c r="E141">
        <v>-2.353623274745054E-2</v>
      </c>
      <c r="F141">
        <v>1.363570001569547E-2</v>
      </c>
      <c r="G141">
        <v>3.4766189821946458E-2</v>
      </c>
      <c r="Q141" s="1" t="s">
        <v>146</v>
      </c>
      <c r="R141">
        <f t="shared" si="18"/>
        <v>-2.5325703791135724E-2</v>
      </c>
      <c r="S141">
        <f t="shared" si="18"/>
        <v>8.2250558608263219E-3</v>
      </c>
      <c r="T141">
        <f t="shared" si="18"/>
        <v>2.3814005517214992E-2</v>
      </c>
      <c r="U141">
        <f t="shared" si="17"/>
        <v>-3.1727220233712022E-2</v>
      </c>
      <c r="V141">
        <f t="shared" si="17"/>
        <v>4.0314216423968791E-3</v>
      </c>
      <c r="W141">
        <f t="shared" si="17"/>
        <v>2.7704562090239145E-2</v>
      </c>
    </row>
    <row r="142" spans="1:23" x14ac:dyDescent="0.55000000000000004">
      <c r="A142" s="1" t="s">
        <v>147</v>
      </c>
      <c r="B142">
        <v>-6.6388425031241871E-3</v>
      </c>
      <c r="C142">
        <v>9.9343955371617998E-3</v>
      </c>
      <c r="D142">
        <v>-5.3172572866428958E-3</v>
      </c>
      <c r="E142">
        <v>3.6723355883077742E-2</v>
      </c>
      <c r="F142">
        <v>4.5437228020664078E-2</v>
      </c>
      <c r="G142">
        <v>5.5276013179605954E-3</v>
      </c>
      <c r="Q142" s="1" t="s">
        <v>147</v>
      </c>
      <c r="R142">
        <f t="shared" si="18"/>
        <v>-1.59955507167737E-2</v>
      </c>
      <c r="S142">
        <f t="shared" si="18"/>
        <v>5.1326369041963917E-3</v>
      </c>
      <c r="T142">
        <f t="shared" si="18"/>
        <v>-8.2461915069157749E-3</v>
      </c>
      <c r="U142">
        <f t="shared" si="17"/>
        <v>2.8532368396816259E-2</v>
      </c>
      <c r="V142">
        <f t="shared" si="17"/>
        <v>3.5832949647365483E-2</v>
      </c>
      <c r="W142">
        <f t="shared" si="17"/>
        <v>-1.5340264137467183E-3</v>
      </c>
    </row>
    <row r="143" spans="1:23" x14ac:dyDescent="0.55000000000000004">
      <c r="A143" s="1" t="s">
        <v>148</v>
      </c>
      <c r="B143">
        <v>1.7574298155486719E-2</v>
      </c>
      <c r="C143">
        <v>-1.9165380850573399E-2</v>
      </c>
      <c r="D143">
        <v>3.0529200981018301E-2</v>
      </c>
      <c r="E143">
        <v>-7.8526822752878256E-2</v>
      </c>
      <c r="F143">
        <v>-6.3771056708633145E-2</v>
      </c>
      <c r="G143">
        <v>1.383212669174849E-3</v>
      </c>
      <c r="Q143" s="1" t="s">
        <v>148</v>
      </c>
      <c r="R143">
        <f t="shared" si="18"/>
        <v>8.2175899418372063E-3</v>
      </c>
      <c r="S143">
        <f t="shared" si="18"/>
        <v>-2.3967139483538808E-2</v>
      </c>
      <c r="T143">
        <f t="shared" si="18"/>
        <v>2.7600266760745423E-2</v>
      </c>
      <c r="U143">
        <f t="shared" si="17"/>
        <v>-8.6717810239139742E-2</v>
      </c>
      <c r="V143">
        <f t="shared" si="17"/>
        <v>-7.3375335081931739E-2</v>
      </c>
      <c r="W143">
        <f t="shared" si="17"/>
        <v>-5.6784150625324645E-3</v>
      </c>
    </row>
    <row r="144" spans="1:23" x14ac:dyDescent="0.55000000000000004">
      <c r="A144" s="1" t="s">
        <v>149</v>
      </c>
      <c r="B144">
        <v>8.0029149198489913E-2</v>
      </c>
      <c r="C144">
        <v>3.1196442637282159E-2</v>
      </c>
      <c r="D144">
        <v>1.221815877616805E-2</v>
      </c>
      <c r="E144">
        <v>6.6090735600792039E-2</v>
      </c>
      <c r="F144">
        <v>6.440974522401266E-2</v>
      </c>
      <c r="G144">
        <v>5.8691736520377624E-3</v>
      </c>
      <c r="Q144" s="1" t="s">
        <v>149</v>
      </c>
      <c r="R144">
        <f t="shared" si="18"/>
        <v>7.0672440984840407E-2</v>
      </c>
      <c r="S144">
        <f t="shared" si="18"/>
        <v>2.639468400431675E-2</v>
      </c>
      <c r="T144">
        <f t="shared" si="18"/>
        <v>9.2892245558951706E-3</v>
      </c>
      <c r="U144">
        <f t="shared" si="17"/>
        <v>5.7899748114530553E-2</v>
      </c>
      <c r="V144">
        <f t="shared" si="17"/>
        <v>5.4805466850714066E-2</v>
      </c>
      <c r="W144">
        <f t="shared" si="17"/>
        <v>-1.1924540796695512E-3</v>
      </c>
    </row>
    <row r="145" spans="1:23" x14ac:dyDescent="0.55000000000000004">
      <c r="A145" s="1" t="s">
        <v>150</v>
      </c>
      <c r="B145">
        <v>7.5148392299828615E-5</v>
      </c>
      <c r="C145">
        <v>1.6867626327141669E-3</v>
      </c>
      <c r="D145">
        <v>5.9367167337320836E-4</v>
      </c>
      <c r="E145">
        <v>1.036609526059018E-2</v>
      </c>
      <c r="F145">
        <v>2.0056128749051268E-2</v>
      </c>
      <c r="G145">
        <v>2.6829376567403699E-2</v>
      </c>
      <c r="Q145" s="1" t="s">
        <v>150</v>
      </c>
      <c r="R145">
        <f t="shared" si="18"/>
        <v>-9.2815598213496844E-3</v>
      </c>
      <c r="S145">
        <f t="shared" si="18"/>
        <v>-3.114996000251241E-3</v>
      </c>
      <c r="T145">
        <f t="shared" si="18"/>
        <v>-2.3352625468996704E-3</v>
      </c>
      <c r="U145">
        <f t="shared" si="17"/>
        <v>2.1751077743286974E-3</v>
      </c>
      <c r="V145">
        <f t="shared" si="17"/>
        <v>1.0451850375752678E-2</v>
      </c>
      <c r="W145">
        <f t="shared" si="17"/>
        <v>1.9767748835696385E-2</v>
      </c>
    </row>
    <row r="146" spans="1:23" x14ac:dyDescent="0.55000000000000004">
      <c r="A146" s="1" t="s">
        <v>151</v>
      </c>
      <c r="B146">
        <v>7.9123134561298603E-2</v>
      </c>
      <c r="C146">
        <v>7.104887904855639E-3</v>
      </c>
      <c r="D146">
        <v>3.9495167888233602E-2</v>
      </c>
      <c r="E146">
        <v>-4.931026465441446E-2</v>
      </c>
      <c r="F146">
        <v>-1.6743346718289361E-2</v>
      </c>
      <c r="G146">
        <v>3.7461707762995948E-2</v>
      </c>
      <c r="Q146" s="1" t="s">
        <v>151</v>
      </c>
      <c r="R146">
        <f t="shared" si="18"/>
        <v>6.9766426347649096E-2</v>
      </c>
      <c r="S146">
        <f t="shared" si="18"/>
        <v>2.3031292718902309E-3</v>
      </c>
      <c r="T146">
        <f t="shared" si="18"/>
        <v>3.6566233667960725E-2</v>
      </c>
      <c r="U146">
        <f t="shared" si="17"/>
        <v>-5.7501252140675946E-2</v>
      </c>
      <c r="V146">
        <f t="shared" si="17"/>
        <v>-2.6347625091587952E-2</v>
      </c>
      <c r="W146">
        <f t="shared" si="17"/>
        <v>3.0400080031288634E-2</v>
      </c>
    </row>
    <row r="147" spans="1:23" x14ac:dyDescent="0.55000000000000004">
      <c r="A147" s="1" t="s">
        <v>152</v>
      </c>
      <c r="B147">
        <v>-3.39478600543478E-2</v>
      </c>
      <c r="C147">
        <v>4.3547030663535491E-3</v>
      </c>
      <c r="D147">
        <v>-1.1762628469406461E-2</v>
      </c>
      <c r="E147">
        <v>1.6796904625321352E-2</v>
      </c>
      <c r="F147">
        <v>1.4771947738768439E-2</v>
      </c>
      <c r="G147">
        <v>1.116884501450688E-2</v>
      </c>
      <c r="Q147" s="1" t="s">
        <v>152</v>
      </c>
      <c r="R147">
        <f t="shared" si="18"/>
        <v>-4.3304568267997313E-2</v>
      </c>
      <c r="S147">
        <f t="shared" si="18"/>
        <v>-4.4705556661185902E-4</v>
      </c>
      <c r="T147">
        <f t="shared" si="18"/>
        <v>-1.469156268967934E-2</v>
      </c>
      <c r="U147">
        <f t="shared" si="17"/>
        <v>8.6059171390598689E-3</v>
      </c>
      <c r="V147">
        <f t="shared" si="17"/>
        <v>5.1676693654698486E-3</v>
      </c>
      <c r="W147">
        <f t="shared" si="17"/>
        <v>4.1072172827995666E-3</v>
      </c>
    </row>
    <row r="148" spans="1:23" x14ac:dyDescent="0.55000000000000004">
      <c r="A148" s="1" t="s">
        <v>153</v>
      </c>
      <c r="B148">
        <v>2.5635469747007589E-2</v>
      </c>
      <c r="C148">
        <v>1.267471585872926E-4</v>
      </c>
      <c r="D148">
        <v>2.0253495464059861E-3</v>
      </c>
      <c r="E148">
        <v>3.07677041295451E-2</v>
      </c>
      <c r="F148">
        <v>2.682456784516285E-2</v>
      </c>
      <c r="G148">
        <v>1.9362956138567311E-2</v>
      </c>
      <c r="Q148" s="1" t="s">
        <v>153</v>
      </c>
      <c r="R148">
        <f t="shared" si="18"/>
        <v>1.6278761533358076E-2</v>
      </c>
      <c r="S148">
        <f t="shared" si="18"/>
        <v>-4.6750114743781155E-3</v>
      </c>
      <c r="T148">
        <f t="shared" si="18"/>
        <v>-9.0358467386689265E-4</v>
      </c>
      <c r="U148">
        <f t="shared" si="17"/>
        <v>2.2576716643283617E-2</v>
      </c>
      <c r="V148">
        <f t="shared" si="17"/>
        <v>1.7220289471864259E-2</v>
      </c>
      <c r="W148">
        <f t="shared" si="17"/>
        <v>1.2301328406859997E-2</v>
      </c>
    </row>
    <row r="149" spans="1:23" x14ac:dyDescent="0.55000000000000004">
      <c r="A149" s="1" t="s">
        <v>154</v>
      </c>
      <c r="B149">
        <v>-3.208588289288572E-2</v>
      </c>
      <c r="C149">
        <v>5.535255509669712E-3</v>
      </c>
      <c r="D149">
        <v>-6.8447838328419266E-3</v>
      </c>
      <c r="E149">
        <v>4.0656367308633978E-2</v>
      </c>
      <c r="F149">
        <v>3.6198007689619123E-2</v>
      </c>
      <c r="G149">
        <v>-1.304343677053554E-2</v>
      </c>
      <c r="Q149" s="1" t="s">
        <v>154</v>
      </c>
      <c r="R149">
        <f t="shared" si="18"/>
        <v>-4.1442591106535233E-2</v>
      </c>
      <c r="S149">
        <f t="shared" si="18"/>
        <v>7.3349687670430392E-4</v>
      </c>
      <c r="T149">
        <f t="shared" si="18"/>
        <v>-9.7737180531148049E-3</v>
      </c>
      <c r="U149">
        <f t="shared" si="17"/>
        <v>3.2465379822372492E-2</v>
      </c>
      <c r="V149">
        <f t="shared" si="17"/>
        <v>2.6593729316320532E-2</v>
      </c>
      <c r="W149">
        <f t="shared" si="17"/>
        <v>-2.0105064502242854E-2</v>
      </c>
    </row>
    <row r="150" spans="1:23" x14ac:dyDescent="0.55000000000000004">
      <c r="A150" s="1" t="s">
        <v>155</v>
      </c>
      <c r="B150">
        <v>3.655877893383952E-2</v>
      </c>
      <c r="C150">
        <v>1.5725714517516028E-2</v>
      </c>
      <c r="D150">
        <v>-1.0622829568703749E-2</v>
      </c>
      <c r="E150">
        <v>2.4108068744657318E-2</v>
      </c>
      <c r="F150">
        <v>2.4021229732443361E-2</v>
      </c>
      <c r="G150">
        <v>-3.0084810741827228E-3</v>
      </c>
      <c r="Q150" s="1" t="s">
        <v>155</v>
      </c>
      <c r="R150">
        <f t="shared" si="18"/>
        <v>2.7202070720190007E-2</v>
      </c>
      <c r="S150">
        <f t="shared" si="18"/>
        <v>1.0923955884550619E-2</v>
      </c>
      <c r="T150">
        <f t="shared" si="18"/>
        <v>-1.3551763788976628E-2</v>
      </c>
      <c r="U150">
        <f t="shared" si="17"/>
        <v>1.5917081258395836E-2</v>
      </c>
      <c r="V150">
        <f t="shared" si="17"/>
        <v>1.441695135914477E-2</v>
      </c>
      <c r="W150">
        <f t="shared" si="17"/>
        <v>-1.0070108805890036E-2</v>
      </c>
    </row>
    <row r="151" spans="1:23" x14ac:dyDescent="0.55000000000000004">
      <c r="A151" s="1" t="s">
        <v>156</v>
      </c>
      <c r="B151">
        <v>4.4996558496903427E-2</v>
      </c>
      <c r="C151">
        <v>2.8273657099024958E-3</v>
      </c>
      <c r="D151">
        <v>3.7610810499079772E-2</v>
      </c>
      <c r="E151">
        <v>-2.7470939347837401E-2</v>
      </c>
      <c r="F151">
        <v>4.5106050688679122E-3</v>
      </c>
      <c r="G151">
        <v>2.314814332035597E-2</v>
      </c>
      <c r="Q151" s="1" t="s">
        <v>156</v>
      </c>
      <c r="R151">
        <f t="shared" si="18"/>
        <v>3.5639850283253914E-2</v>
      </c>
      <c r="S151">
        <f t="shared" si="18"/>
        <v>-1.9743929230629123E-3</v>
      </c>
      <c r="T151">
        <f t="shared" si="18"/>
        <v>3.4681876278806895E-2</v>
      </c>
      <c r="U151">
        <f t="shared" si="17"/>
        <v>-3.5661926834098884E-2</v>
      </c>
      <c r="V151">
        <f t="shared" si="17"/>
        <v>-5.0936733044306785E-3</v>
      </c>
      <c r="W151">
        <f t="shared" si="17"/>
        <v>1.6086515588648657E-2</v>
      </c>
    </row>
    <row r="152" spans="1:23" x14ac:dyDescent="0.55000000000000004">
      <c r="A152" s="1" t="s">
        <v>157</v>
      </c>
      <c r="B152">
        <v>-6.3617286318456978E-3</v>
      </c>
      <c r="C152">
        <v>-1.7023304325504252E-2</v>
      </c>
      <c r="D152">
        <v>2.823585797615857E-2</v>
      </c>
      <c r="E152">
        <v>-8.8456841110934881E-2</v>
      </c>
      <c r="F152">
        <v>-7.9165879544112472E-2</v>
      </c>
      <c r="G152">
        <v>-7.0265070094148507E-2</v>
      </c>
      <c r="Q152" s="1" t="s">
        <v>157</v>
      </c>
      <c r="R152">
        <f t="shared" si="18"/>
        <v>-1.5718436845495211E-2</v>
      </c>
      <c r="S152">
        <f t="shared" si="18"/>
        <v>-2.1825062958469661E-2</v>
      </c>
      <c r="T152">
        <f t="shared" si="18"/>
        <v>2.5306923755885693E-2</v>
      </c>
      <c r="U152">
        <f t="shared" si="17"/>
        <v>-9.6647828597196367E-2</v>
      </c>
      <c r="V152">
        <f t="shared" si="17"/>
        <v>-8.8770157917411066E-2</v>
      </c>
      <c r="W152">
        <f t="shared" si="17"/>
        <v>-7.7326697825855828E-2</v>
      </c>
    </row>
    <row r="153" spans="1:23" x14ac:dyDescent="0.55000000000000004">
      <c r="A153" s="1" t="s">
        <v>158</v>
      </c>
      <c r="B153">
        <v>-2.2240316767432322E-3</v>
      </c>
      <c r="C153">
        <v>-0.1004926154662074</v>
      </c>
      <c r="D153">
        <v>3.738029136372889E-2</v>
      </c>
      <c r="E153">
        <v>-0.21779534223875349</v>
      </c>
      <c r="F153">
        <v>-0.1299871199323375</v>
      </c>
      <c r="G153">
        <v>-0.20016019318335421</v>
      </c>
      <c r="Q153" s="1" t="s">
        <v>158</v>
      </c>
      <c r="R153">
        <f t="shared" si="18"/>
        <v>-1.1580739890392745E-2</v>
      </c>
      <c r="S153">
        <f t="shared" si="18"/>
        <v>-0.1052943740991728</v>
      </c>
      <c r="T153">
        <f t="shared" si="18"/>
        <v>3.4451357143456013E-2</v>
      </c>
      <c r="U153">
        <f t="shared" si="17"/>
        <v>-0.22598632972501498</v>
      </c>
      <c r="V153">
        <f t="shared" si="17"/>
        <v>-0.13959139830563608</v>
      </c>
      <c r="W153">
        <f t="shared" si="17"/>
        <v>-0.20722182091506153</v>
      </c>
    </row>
    <row r="154" spans="1:23" x14ac:dyDescent="0.55000000000000004">
      <c r="A154" s="1" t="s">
        <v>159</v>
      </c>
      <c r="B154">
        <v>7.2610603028774312E-2</v>
      </c>
      <c r="C154">
        <v>4.8226611193470832E-2</v>
      </c>
      <c r="D154">
        <v>2.7610322210396281E-3</v>
      </c>
      <c r="E154">
        <v>0.14287824814789521</v>
      </c>
      <c r="F154">
        <v>0.13361047651084629</v>
      </c>
      <c r="G154">
        <v>9.8124407442065076E-2</v>
      </c>
      <c r="Q154" s="1" t="s">
        <v>159</v>
      </c>
      <c r="R154">
        <f t="shared" si="18"/>
        <v>6.3253894815124806E-2</v>
      </c>
      <c r="S154">
        <f t="shared" si="18"/>
        <v>4.3424852560505427E-2</v>
      </c>
      <c r="T154">
        <f t="shared" si="18"/>
        <v>-1.6790199923325064E-4</v>
      </c>
      <c r="U154">
        <f t="shared" si="17"/>
        <v>0.13468726066163372</v>
      </c>
      <c r="V154">
        <f t="shared" si="17"/>
        <v>0.12400619813754769</v>
      </c>
      <c r="W154">
        <f t="shared" si="17"/>
        <v>9.1062779710357755E-2</v>
      </c>
    </row>
    <row r="155" spans="1:23" x14ac:dyDescent="0.55000000000000004">
      <c r="A155" s="1" t="s">
        <v>160</v>
      </c>
      <c r="B155">
        <v>2.5881615436820882E-2</v>
      </c>
      <c r="C155">
        <v>2.9886643719135849E-2</v>
      </c>
      <c r="D155">
        <v>3.4088610956575231E-3</v>
      </c>
      <c r="E155">
        <v>6.5919829605910252E-2</v>
      </c>
      <c r="F155">
        <v>4.7645289621831122E-2</v>
      </c>
      <c r="G155">
        <v>1.734293930897968E-2</v>
      </c>
      <c r="Q155" s="1" t="s">
        <v>160</v>
      </c>
      <c r="R155">
        <f t="shared" si="18"/>
        <v>1.6524907223171369E-2</v>
      </c>
      <c r="S155">
        <f t="shared" si="18"/>
        <v>2.508488508617044E-2</v>
      </c>
      <c r="T155">
        <f t="shared" si="18"/>
        <v>4.7992687538464442E-4</v>
      </c>
      <c r="U155">
        <f t="shared" si="17"/>
        <v>5.7728842119648766E-2</v>
      </c>
      <c r="V155">
        <f t="shared" si="17"/>
        <v>3.8041011248532527E-2</v>
      </c>
      <c r="W155">
        <f t="shared" si="17"/>
        <v>1.0281311577272367E-2</v>
      </c>
    </row>
    <row r="156" spans="1:23" x14ac:dyDescent="0.55000000000000004">
      <c r="A156" s="1" t="s">
        <v>161</v>
      </c>
      <c r="B156">
        <v>2.7377026301764529E-2</v>
      </c>
      <c r="C156">
        <v>-5.1417307710069906E-3</v>
      </c>
      <c r="D156">
        <v>4.7812245486400512E-4</v>
      </c>
      <c r="E156">
        <v>3.0813191456464661E-2</v>
      </c>
      <c r="F156">
        <v>1.3275388120397301E-2</v>
      </c>
      <c r="G156">
        <v>1.4206452610193491E-2</v>
      </c>
      <c r="Q156" s="1" t="s">
        <v>161</v>
      </c>
      <c r="R156">
        <f t="shared" si="18"/>
        <v>1.8020318088115016E-2</v>
      </c>
      <c r="S156">
        <f t="shared" si="18"/>
        <v>-9.9434894039723987E-3</v>
      </c>
      <c r="T156">
        <f t="shared" si="18"/>
        <v>-2.4508117654088737E-3</v>
      </c>
      <c r="U156">
        <f t="shared" si="17"/>
        <v>2.2622203970203179E-2</v>
      </c>
      <c r="V156">
        <f t="shared" si="17"/>
        <v>3.6711097470987098E-3</v>
      </c>
      <c r="W156">
        <f t="shared" si="17"/>
        <v>7.1448248784861772E-3</v>
      </c>
    </row>
    <row r="157" spans="1:23" x14ac:dyDescent="0.55000000000000004">
      <c r="A157" s="1" t="s">
        <v>162</v>
      </c>
      <c r="B157">
        <v>0.107904630970137</v>
      </c>
      <c r="C157">
        <v>5.0279607999323961E-2</v>
      </c>
      <c r="D157">
        <v>8.6403744692784556E-3</v>
      </c>
      <c r="E157">
        <v>3.2674797877136008E-2</v>
      </c>
      <c r="F157">
        <v>6.3551905398652853E-2</v>
      </c>
      <c r="G157">
        <v>4.6681662580803307E-2</v>
      </c>
      <c r="Q157" s="1" t="s">
        <v>162</v>
      </c>
      <c r="R157">
        <f t="shared" si="18"/>
        <v>9.8547922756487494E-2</v>
      </c>
      <c r="S157">
        <f t="shared" si="18"/>
        <v>4.5477849366358555E-2</v>
      </c>
      <c r="T157">
        <f t="shared" si="18"/>
        <v>5.7114402490055765E-3</v>
      </c>
      <c r="U157">
        <f t="shared" si="17"/>
        <v>2.4483810390874525E-2</v>
      </c>
      <c r="V157">
        <f t="shared" si="17"/>
        <v>5.3947627025354258E-2</v>
      </c>
      <c r="W157">
        <f t="shared" si="17"/>
        <v>3.9620034849095993E-2</v>
      </c>
    </row>
    <row r="158" spans="1:23" x14ac:dyDescent="0.55000000000000004">
      <c r="A158" s="1" t="s">
        <v>163</v>
      </c>
      <c r="B158">
        <v>-3.2356731296194759E-3</v>
      </c>
      <c r="C158">
        <v>-1.3229639419520821E-5</v>
      </c>
      <c r="D158">
        <v>-9.6109785167241002E-3</v>
      </c>
      <c r="E158">
        <v>5.4763564741451498E-2</v>
      </c>
      <c r="F158">
        <v>6.9796903710094504E-2</v>
      </c>
      <c r="G158">
        <v>4.4232917038029562E-3</v>
      </c>
      <c r="Q158" s="1" t="s">
        <v>163</v>
      </c>
      <c r="R158">
        <f t="shared" si="18"/>
        <v>-1.2592381343268989E-2</v>
      </c>
      <c r="S158">
        <f t="shared" si="18"/>
        <v>-4.8149882723849289E-3</v>
      </c>
      <c r="T158">
        <f t="shared" si="18"/>
        <v>-1.2539912736996979E-2</v>
      </c>
      <c r="U158">
        <f t="shared" si="17"/>
        <v>4.6572577255190012E-2</v>
      </c>
      <c r="V158">
        <f t="shared" si="17"/>
        <v>6.019262533679591E-2</v>
      </c>
      <c r="W158">
        <f t="shared" si="17"/>
        <v>-2.6383360279043575E-3</v>
      </c>
    </row>
    <row r="159" spans="1:23" x14ac:dyDescent="0.55000000000000004">
      <c r="A159" s="1" t="s">
        <v>164</v>
      </c>
      <c r="B159">
        <v>-4.1714043377625298E-2</v>
      </c>
      <c r="C159">
        <v>-9.3332131424735953E-3</v>
      </c>
      <c r="D159">
        <v>3.368163235779154E-3</v>
      </c>
      <c r="E159">
        <v>-3.6286186033178569E-2</v>
      </c>
      <c r="F159">
        <v>-4.1281489994740912E-2</v>
      </c>
      <c r="G159">
        <v>-3.4128222576044982E-2</v>
      </c>
      <c r="Q159" s="1" t="s">
        <v>164</v>
      </c>
      <c r="R159">
        <f t="shared" si="18"/>
        <v>-5.1070751591274811E-2</v>
      </c>
      <c r="S159">
        <f t="shared" si="18"/>
        <v>-1.4134971775439004E-2</v>
      </c>
      <c r="T159">
        <f t="shared" si="18"/>
        <v>4.3922901550627527E-4</v>
      </c>
      <c r="U159">
        <f t="shared" si="17"/>
        <v>-4.4477173519440055E-2</v>
      </c>
      <c r="V159">
        <f t="shared" si="17"/>
        <v>-5.08857683680395E-2</v>
      </c>
      <c r="W159">
        <f t="shared" si="17"/>
        <v>-4.1189850307752296E-2</v>
      </c>
    </row>
    <row r="160" spans="1:23" x14ac:dyDescent="0.55000000000000004">
      <c r="A160" s="1" t="s">
        <v>165</v>
      </c>
      <c r="B160">
        <v>-5.1942084141127784E-3</v>
      </c>
      <c r="C160">
        <v>3.7870197616789452E-3</v>
      </c>
      <c r="D160">
        <v>-1.373327222154508E-2</v>
      </c>
      <c r="E160">
        <v>2.5925934005761601E-2</v>
      </c>
      <c r="F160">
        <v>-2.103032840731223E-2</v>
      </c>
      <c r="G160">
        <v>-2.2497842037888179E-2</v>
      </c>
      <c r="Q160" s="1" t="s">
        <v>165</v>
      </c>
      <c r="R160">
        <f t="shared" si="18"/>
        <v>-1.4550916627762291E-2</v>
      </c>
      <c r="S160">
        <f t="shared" si="18"/>
        <v>-1.014738871286463E-3</v>
      </c>
      <c r="T160">
        <f t="shared" si="18"/>
        <v>-1.666220644181796E-2</v>
      </c>
      <c r="U160">
        <f t="shared" si="17"/>
        <v>1.7734946519500118E-2</v>
      </c>
      <c r="V160">
        <f t="shared" si="17"/>
        <v>-3.0634606780610821E-2</v>
      </c>
      <c r="W160">
        <f t="shared" si="17"/>
        <v>-2.9559469769595493E-2</v>
      </c>
    </row>
    <row r="161" spans="1:23" x14ac:dyDescent="0.55000000000000004">
      <c r="A161" s="1" t="s">
        <v>166</v>
      </c>
      <c r="B161">
        <v>-5.4086259616089927E-2</v>
      </c>
      <c r="C161">
        <v>3.3486408772075871E-2</v>
      </c>
      <c r="D161">
        <v>3.3992480345830241E-3</v>
      </c>
      <c r="E161">
        <v>0.18244214287179991</v>
      </c>
      <c r="F161">
        <v>0.1087766166022848</v>
      </c>
      <c r="G161">
        <v>9.6748746836930133E-2</v>
      </c>
      <c r="Q161" s="1" t="s">
        <v>166</v>
      </c>
      <c r="R161">
        <f t="shared" si="18"/>
        <v>-6.3442967829739433E-2</v>
      </c>
      <c r="S161">
        <f t="shared" si="18"/>
        <v>2.8684650139110462E-2</v>
      </c>
      <c r="T161">
        <f t="shared" si="18"/>
        <v>4.7031381431014534E-4</v>
      </c>
      <c r="U161">
        <f t="shared" si="17"/>
        <v>0.17425115538553843</v>
      </c>
      <c r="V161">
        <f t="shared" si="17"/>
        <v>9.9172338228986204E-2</v>
      </c>
      <c r="W161">
        <f t="shared" si="17"/>
        <v>8.9687119105222812E-2</v>
      </c>
    </row>
    <row r="162" spans="1:23" x14ac:dyDescent="0.55000000000000004">
      <c r="A162" s="1" t="s">
        <v>167</v>
      </c>
      <c r="B162">
        <v>7.0138612646750476E-2</v>
      </c>
      <c r="C162">
        <v>1.5700614252799561E-2</v>
      </c>
      <c r="D162">
        <v>-3.0234600027581049E-3</v>
      </c>
      <c r="E162">
        <v>8.3084833533607849E-2</v>
      </c>
      <c r="F162">
        <v>3.2646951953968488E-2</v>
      </c>
      <c r="G162">
        <v>1.107147813755871E-2</v>
      </c>
      <c r="Q162" s="1" t="s">
        <v>167</v>
      </c>
      <c r="R162">
        <f t="shared" si="18"/>
        <v>6.0781904433100963E-2</v>
      </c>
      <c r="S162">
        <f t="shared" si="18"/>
        <v>1.0898855619834152E-2</v>
      </c>
      <c r="T162">
        <f t="shared" si="18"/>
        <v>-5.952394223030984E-3</v>
      </c>
      <c r="U162">
        <f t="shared" si="17"/>
        <v>7.4893846047346363E-2</v>
      </c>
      <c r="V162">
        <f t="shared" si="17"/>
        <v>2.3042673580669897E-2</v>
      </c>
      <c r="W162">
        <f t="shared" si="17"/>
        <v>4.0098504058513965E-3</v>
      </c>
    </row>
    <row r="163" spans="1:23" x14ac:dyDescent="0.55000000000000004">
      <c r="A163" s="1" t="s">
        <v>168</v>
      </c>
      <c r="B163">
        <v>-3.2238169882952361E-2</v>
      </c>
      <c r="C163">
        <v>4.3231052525942726E-3</v>
      </c>
      <c r="D163">
        <v>-9.6604516813576513E-3</v>
      </c>
      <c r="E163">
        <v>5.1726116075283102E-2</v>
      </c>
      <c r="F163">
        <v>-5.9713241209267132E-3</v>
      </c>
      <c r="G163">
        <v>1.6449981806010872E-2</v>
      </c>
      <c r="Q163" s="1" t="s">
        <v>168</v>
      </c>
      <c r="R163">
        <f t="shared" si="18"/>
        <v>-4.1594878096601874E-2</v>
      </c>
      <c r="S163">
        <f t="shared" si="18"/>
        <v>-4.7865338037113552E-4</v>
      </c>
      <c r="T163">
        <f t="shared" si="18"/>
        <v>-1.258938590163053E-2</v>
      </c>
      <c r="U163">
        <f t="shared" si="17"/>
        <v>4.3535128589021616E-2</v>
      </c>
      <c r="V163">
        <f t="shared" si="17"/>
        <v>-1.5575602494225304E-2</v>
      </c>
      <c r="W163">
        <f t="shared" si="17"/>
        <v>9.3883540743035579E-3</v>
      </c>
    </row>
    <row r="164" spans="1:23" x14ac:dyDescent="0.55000000000000004">
      <c r="A164" s="1" t="s">
        <v>169</v>
      </c>
      <c r="B164">
        <v>-6.2568814168175835E-2</v>
      </c>
      <c r="C164">
        <v>-6.0946236643022464E-3</v>
      </c>
      <c r="D164">
        <v>-2.427493551582505E-2</v>
      </c>
      <c r="E164">
        <v>6.2025796766417278E-2</v>
      </c>
      <c r="F164">
        <v>2.7805273946203361E-2</v>
      </c>
      <c r="G164">
        <v>3.425153857132357E-2</v>
      </c>
      <c r="Q164" s="1" t="s">
        <v>169</v>
      </c>
      <c r="R164">
        <f t="shared" si="18"/>
        <v>-7.1925522381825341E-2</v>
      </c>
      <c r="S164">
        <f t="shared" si="18"/>
        <v>-1.0896382297267655E-2</v>
      </c>
      <c r="T164">
        <f t="shared" si="18"/>
        <v>-2.7203869736097928E-2</v>
      </c>
      <c r="U164">
        <f t="shared" si="18"/>
        <v>5.3834809280155799E-2</v>
      </c>
      <c r="V164">
        <f t="shared" si="18"/>
        <v>1.820099557290477E-2</v>
      </c>
      <c r="W164">
        <f t="shared" si="18"/>
        <v>2.7189910839616256E-2</v>
      </c>
    </row>
    <row r="165" spans="1:23" x14ac:dyDescent="0.55000000000000004">
      <c r="A165" s="1" t="s">
        <v>170</v>
      </c>
      <c r="B165">
        <v>-1.143310594301605E-2</v>
      </c>
      <c r="C165">
        <v>1.2262491207439391E-2</v>
      </c>
      <c r="D165">
        <v>-2.3805502890929749E-2</v>
      </c>
      <c r="E165">
        <v>1.204703937637586E-2</v>
      </c>
      <c r="F165">
        <v>4.1986476780969229E-2</v>
      </c>
      <c r="G165">
        <v>4.5407791878148807E-2</v>
      </c>
      <c r="Q165" s="1" t="s">
        <v>170</v>
      </c>
      <c r="R165">
        <f t="shared" ref="R165:W207" si="19">B165-J$6</f>
        <v>-2.0789814156665563E-2</v>
      </c>
      <c r="S165">
        <f t="shared" si="19"/>
        <v>7.4607325744739826E-3</v>
      </c>
      <c r="T165">
        <f t="shared" si="19"/>
        <v>-2.6734437111202627E-2</v>
      </c>
      <c r="U165">
        <f t="shared" si="19"/>
        <v>3.8560518901143773E-3</v>
      </c>
      <c r="V165">
        <f t="shared" si="19"/>
        <v>3.2382198407670634E-2</v>
      </c>
      <c r="W165">
        <f t="shared" si="19"/>
        <v>3.8346164146441493E-2</v>
      </c>
    </row>
    <row r="166" spans="1:23" x14ac:dyDescent="0.55000000000000004">
      <c r="A166" s="1" t="s">
        <v>171</v>
      </c>
      <c r="B166">
        <v>3.5633887903232082E-2</v>
      </c>
      <c r="C166">
        <v>6.5571538542847918E-3</v>
      </c>
      <c r="D166">
        <v>9.9972355855229011E-3</v>
      </c>
      <c r="E166">
        <v>1.9792317232878439E-2</v>
      </c>
      <c r="F166">
        <v>5.6358987049410107E-2</v>
      </c>
      <c r="G166">
        <v>8.4904161317906457E-2</v>
      </c>
      <c r="Q166" s="1" t="s">
        <v>171</v>
      </c>
      <c r="R166">
        <f t="shared" si="19"/>
        <v>2.6277179689582569E-2</v>
      </c>
      <c r="S166">
        <f t="shared" si="19"/>
        <v>1.7553952213193837E-3</v>
      </c>
      <c r="T166">
        <f t="shared" si="19"/>
        <v>7.068301365250022E-3</v>
      </c>
      <c r="U166">
        <f t="shared" si="19"/>
        <v>1.1601329746616956E-2</v>
      </c>
      <c r="V166">
        <f t="shared" si="19"/>
        <v>4.675470867611152E-2</v>
      </c>
      <c r="W166">
        <f t="shared" si="19"/>
        <v>7.7842533586199136E-2</v>
      </c>
    </row>
    <row r="167" spans="1:23" x14ac:dyDescent="0.55000000000000004">
      <c r="A167" s="1" t="s">
        <v>172</v>
      </c>
      <c r="B167">
        <v>7.6783779666259377E-2</v>
      </c>
      <c r="C167">
        <v>4.0023490719032218E-4</v>
      </c>
      <c r="D167">
        <v>4.2191074807491624E-3</v>
      </c>
      <c r="E167">
        <v>2.7124028407925489E-3</v>
      </c>
      <c r="F167">
        <v>6.5664082509775401E-3</v>
      </c>
      <c r="G167">
        <v>8.0741847582377346E-3</v>
      </c>
      <c r="Q167" s="1" t="s">
        <v>172</v>
      </c>
      <c r="R167">
        <f t="shared" si="19"/>
        <v>6.7427071452609871E-2</v>
      </c>
      <c r="S167">
        <f t="shared" si="19"/>
        <v>-4.4015237257750859E-3</v>
      </c>
      <c r="T167">
        <f t="shared" si="19"/>
        <v>1.2901732604762837E-3</v>
      </c>
      <c r="U167">
        <f t="shared" si="19"/>
        <v>-5.4785846454689334E-3</v>
      </c>
      <c r="V167">
        <f t="shared" si="19"/>
        <v>-3.0378701223210507E-3</v>
      </c>
      <c r="W167">
        <f t="shared" si="19"/>
        <v>1.012557026530421E-3</v>
      </c>
    </row>
    <row r="168" spans="1:23" x14ac:dyDescent="0.55000000000000004">
      <c r="A168" s="1" t="s">
        <v>173</v>
      </c>
      <c r="B168">
        <v>-7.1476620983255246E-2</v>
      </c>
      <c r="C168">
        <v>1.3271317401078789E-2</v>
      </c>
      <c r="D168">
        <v>1.0183729643414191E-2</v>
      </c>
      <c r="E168">
        <v>1.7161983687012269E-2</v>
      </c>
      <c r="F168">
        <v>1.9093303344964511E-2</v>
      </c>
      <c r="G168">
        <v>1.91232792440954E-2</v>
      </c>
      <c r="Q168" s="1" t="s">
        <v>173</v>
      </c>
      <c r="R168">
        <f t="shared" si="19"/>
        <v>-8.0833329196904752E-2</v>
      </c>
      <c r="S168">
        <f t="shared" si="19"/>
        <v>8.4695587681133805E-3</v>
      </c>
      <c r="T168">
        <f t="shared" si="19"/>
        <v>7.2547954231413116E-3</v>
      </c>
      <c r="U168">
        <f t="shared" si="19"/>
        <v>8.970996200750786E-3</v>
      </c>
      <c r="V168">
        <f t="shared" si="19"/>
        <v>9.48902497166592E-3</v>
      </c>
      <c r="W168">
        <f t="shared" si="19"/>
        <v>1.2061651512388086E-2</v>
      </c>
    </row>
    <row r="169" spans="1:23" x14ac:dyDescent="0.55000000000000004">
      <c r="A169" s="1" t="s">
        <v>174</v>
      </c>
      <c r="B169">
        <v>2.5297363508325569E-2</v>
      </c>
      <c r="C169">
        <v>1.069842510867725E-3</v>
      </c>
      <c r="D169">
        <v>1.9926680150294199E-2</v>
      </c>
      <c r="E169">
        <v>-3.4825583291944628E-2</v>
      </c>
      <c r="F169">
        <v>2.776381746971213E-2</v>
      </c>
      <c r="G169">
        <v>5.1639268809077432E-2</v>
      </c>
      <c r="Q169" s="1" t="s">
        <v>174</v>
      </c>
      <c r="R169">
        <f t="shared" si="19"/>
        <v>1.5940655294676056E-2</v>
      </c>
      <c r="S169">
        <f t="shared" si="19"/>
        <v>-3.7319161220976831E-3</v>
      </c>
      <c r="T169">
        <f t="shared" si="19"/>
        <v>1.6997745930021322E-2</v>
      </c>
      <c r="U169">
        <f t="shared" si="19"/>
        <v>-4.3016570778206115E-2</v>
      </c>
      <c r="V169">
        <f t="shared" si="19"/>
        <v>1.8159539096413539E-2</v>
      </c>
      <c r="W169">
        <f t="shared" si="19"/>
        <v>4.4577641077370118E-2</v>
      </c>
    </row>
    <row r="170" spans="1:23" x14ac:dyDescent="0.55000000000000004">
      <c r="A170" s="1" t="s">
        <v>175</v>
      </c>
      <c r="B170">
        <v>-7.6554514901350235E-4</v>
      </c>
      <c r="C170">
        <v>6.1835628418667188E-3</v>
      </c>
      <c r="D170">
        <v>-3.9234026023099444E-3</v>
      </c>
      <c r="E170">
        <v>2.203128102310847E-2</v>
      </c>
      <c r="F170">
        <v>2.9759943732275529E-2</v>
      </c>
      <c r="G170">
        <v>2.154501186342395E-2</v>
      </c>
      <c r="Q170" s="1" t="s">
        <v>175</v>
      </c>
      <c r="R170">
        <f t="shared" si="19"/>
        <v>-1.0122253362663015E-2</v>
      </c>
      <c r="S170">
        <f t="shared" si="19"/>
        <v>1.3818042089013107E-3</v>
      </c>
      <c r="T170">
        <f t="shared" si="19"/>
        <v>-6.8523368225828236E-3</v>
      </c>
      <c r="U170">
        <f t="shared" si="19"/>
        <v>1.3840293536846987E-2</v>
      </c>
      <c r="V170">
        <f t="shared" si="19"/>
        <v>2.0155665358976938E-2</v>
      </c>
      <c r="W170">
        <f t="shared" si="19"/>
        <v>1.4483384131716636E-2</v>
      </c>
    </row>
    <row r="171" spans="1:23" x14ac:dyDescent="0.55000000000000004">
      <c r="A171" s="1" t="s">
        <v>176</v>
      </c>
      <c r="B171">
        <v>-3.223525924924131E-2</v>
      </c>
      <c r="C171">
        <v>-3.6013500041994768E-3</v>
      </c>
      <c r="D171">
        <v>-1.6007049008223809E-2</v>
      </c>
      <c r="E171">
        <v>-3.1736893375327813E-2</v>
      </c>
      <c r="F171">
        <v>-4.9650139301251062E-2</v>
      </c>
      <c r="G171">
        <v>-6.2626770972795121E-2</v>
      </c>
      <c r="Q171" s="1" t="s">
        <v>176</v>
      </c>
      <c r="R171">
        <f t="shared" si="19"/>
        <v>-4.1591967462890823E-2</v>
      </c>
      <c r="S171">
        <f t="shared" si="19"/>
        <v>-8.4031086371648845E-3</v>
      </c>
      <c r="T171">
        <f t="shared" si="19"/>
        <v>-1.8935983228496687E-2</v>
      </c>
      <c r="U171">
        <f t="shared" si="19"/>
        <v>-3.9927880861589299E-2</v>
      </c>
      <c r="V171">
        <f t="shared" si="19"/>
        <v>-5.9254417674549656E-2</v>
      </c>
      <c r="W171">
        <f t="shared" si="19"/>
        <v>-6.9688398704502441E-2</v>
      </c>
    </row>
    <row r="172" spans="1:23" x14ac:dyDescent="0.55000000000000004">
      <c r="A172" s="1" t="s">
        <v>177</v>
      </c>
      <c r="B172">
        <v>1.4797178527087279E-2</v>
      </c>
      <c r="C172">
        <v>-3.2889967763667372E-3</v>
      </c>
      <c r="D172">
        <v>-4.4408317915654028E-3</v>
      </c>
      <c r="E172">
        <v>4.5672587162582712E-2</v>
      </c>
      <c r="F172">
        <v>7.3592121143041478E-2</v>
      </c>
      <c r="G172">
        <v>7.7973102750692691E-2</v>
      </c>
      <c r="Q172" s="1" t="s">
        <v>177</v>
      </c>
      <c r="R172">
        <f t="shared" si="19"/>
        <v>5.4404703134377664E-3</v>
      </c>
      <c r="S172">
        <f t="shared" si="19"/>
        <v>-8.0907554093321461E-3</v>
      </c>
      <c r="T172">
        <f t="shared" si="19"/>
        <v>-7.3697660118382819E-3</v>
      </c>
      <c r="U172">
        <f t="shared" si="19"/>
        <v>3.7481599676321226E-2</v>
      </c>
      <c r="V172">
        <f t="shared" si="19"/>
        <v>6.3987842769742884E-2</v>
      </c>
      <c r="W172">
        <f t="shared" si="19"/>
        <v>7.091147501898537E-2</v>
      </c>
    </row>
    <row r="173" spans="1:23" x14ac:dyDescent="0.55000000000000004">
      <c r="A173" s="1" t="s">
        <v>178</v>
      </c>
      <c r="B173">
        <v>-6.9006536969854482E-3</v>
      </c>
      <c r="C173">
        <v>-1.1574555863118509E-2</v>
      </c>
      <c r="D173">
        <v>1.090861211019045E-2</v>
      </c>
      <c r="E173">
        <v>-4.3323944275344577E-2</v>
      </c>
      <c r="F173">
        <v>-8.035021716913171E-3</v>
      </c>
      <c r="G173">
        <v>-2.1093398283398849E-2</v>
      </c>
      <c r="Q173" s="1" t="s">
        <v>178</v>
      </c>
      <c r="R173">
        <f t="shared" si="19"/>
        <v>-1.6257361910634961E-2</v>
      </c>
      <c r="S173">
        <f t="shared" si="19"/>
        <v>-1.6376314496083916E-2</v>
      </c>
      <c r="T173">
        <f t="shared" si="19"/>
        <v>7.9796778899175712E-3</v>
      </c>
      <c r="U173">
        <f t="shared" si="19"/>
        <v>-5.1514931761606056E-2</v>
      </c>
      <c r="V173">
        <f t="shared" si="19"/>
        <v>-1.7639300090211762E-2</v>
      </c>
      <c r="W173">
        <f t="shared" si="19"/>
        <v>-2.8155026015106163E-2</v>
      </c>
    </row>
    <row r="174" spans="1:23" x14ac:dyDescent="0.55000000000000004">
      <c r="A174" s="1" t="s">
        <v>179</v>
      </c>
      <c r="B174">
        <v>3.2990977123064542E-2</v>
      </c>
      <c r="C174">
        <v>1.9244730293354721E-2</v>
      </c>
      <c r="D174">
        <v>-6.2065409980104347E-3</v>
      </c>
      <c r="E174">
        <v>1.9617686164316691E-2</v>
      </c>
      <c r="F174">
        <v>4.2585023861048121E-2</v>
      </c>
      <c r="G174">
        <v>8.6846603014928636E-2</v>
      </c>
      <c r="Q174" s="1" t="s">
        <v>179</v>
      </c>
      <c r="R174">
        <f t="shared" si="19"/>
        <v>2.3634268909415029E-2</v>
      </c>
      <c r="S174">
        <f t="shared" si="19"/>
        <v>1.4442971660389312E-2</v>
      </c>
      <c r="T174">
        <f t="shared" si="19"/>
        <v>-9.1354752182833138E-3</v>
      </c>
      <c r="U174">
        <f t="shared" si="19"/>
        <v>1.1426698678055208E-2</v>
      </c>
      <c r="V174">
        <f t="shared" si="19"/>
        <v>3.2980745487749527E-2</v>
      </c>
      <c r="W174">
        <f t="shared" si="19"/>
        <v>7.9784975283221315E-2</v>
      </c>
    </row>
    <row r="175" spans="1:23" x14ac:dyDescent="0.55000000000000004">
      <c r="A175" s="1" t="s">
        <v>180</v>
      </c>
      <c r="B175">
        <v>-1.678761267703999E-2</v>
      </c>
      <c r="C175">
        <v>-1.9990740407033969E-2</v>
      </c>
      <c r="D175">
        <v>-1.9485896660484388E-2</v>
      </c>
      <c r="E175">
        <v>-9.2599154440470399E-2</v>
      </c>
      <c r="F175">
        <v>-4.9413350787231858E-2</v>
      </c>
      <c r="G175">
        <v>-7.561432737330509E-2</v>
      </c>
      <c r="Q175" s="1" t="s">
        <v>180</v>
      </c>
      <c r="R175">
        <f t="shared" si="19"/>
        <v>-2.6144320890689503E-2</v>
      </c>
      <c r="S175">
        <f t="shared" si="19"/>
        <v>-2.4792499039999378E-2</v>
      </c>
      <c r="T175">
        <f t="shared" si="19"/>
        <v>-2.2414830880757266E-2</v>
      </c>
      <c r="U175">
        <f t="shared" si="19"/>
        <v>-0.10079014192673189</v>
      </c>
      <c r="V175">
        <f t="shared" si="19"/>
        <v>-5.9017629160530452E-2</v>
      </c>
      <c r="W175">
        <f t="shared" si="19"/>
        <v>-8.2675955105012411E-2</v>
      </c>
    </row>
    <row r="176" spans="1:23" x14ac:dyDescent="0.55000000000000004">
      <c r="A176" s="1" t="s">
        <v>181</v>
      </c>
      <c r="B176">
        <v>6.1217257237826013E-2</v>
      </c>
      <c r="C176">
        <v>-1.216092280482783E-2</v>
      </c>
      <c r="D176">
        <v>-3.9972302560100648E-3</v>
      </c>
      <c r="E176">
        <v>1.0336142071933009E-2</v>
      </c>
      <c r="F176">
        <v>-2.951684499481155E-2</v>
      </c>
      <c r="G176">
        <v>-3.4826752014801683E-2</v>
      </c>
      <c r="Q176" s="1" t="s">
        <v>181</v>
      </c>
      <c r="R176">
        <f t="shared" si="19"/>
        <v>5.18605490241765E-2</v>
      </c>
      <c r="S176">
        <f t="shared" si="19"/>
        <v>-1.6962681437793239E-2</v>
      </c>
      <c r="T176">
        <f t="shared" si="19"/>
        <v>-6.9261644762829439E-3</v>
      </c>
      <c r="U176">
        <f t="shared" si="19"/>
        <v>2.1451545856715267E-3</v>
      </c>
      <c r="V176">
        <f t="shared" si="19"/>
        <v>-3.912112336811014E-2</v>
      </c>
      <c r="W176">
        <f t="shared" si="19"/>
        <v>-4.1888379746508997E-2</v>
      </c>
    </row>
    <row r="177" spans="1:23" x14ac:dyDescent="0.55000000000000004">
      <c r="A177" s="1" t="s">
        <v>182</v>
      </c>
      <c r="B177">
        <v>1.27255799503041E-2</v>
      </c>
      <c r="C177">
        <v>-1.293870033839895E-2</v>
      </c>
      <c r="D177">
        <v>-4.0553154482058318E-2</v>
      </c>
      <c r="E177">
        <v>9.5906780964771787E-3</v>
      </c>
      <c r="F177">
        <v>3.4376834305028581E-2</v>
      </c>
      <c r="G177">
        <v>5.6855614772112213E-2</v>
      </c>
      <c r="Q177" s="1" t="s">
        <v>182</v>
      </c>
      <c r="R177">
        <f t="shared" si="19"/>
        <v>3.368871736654587E-3</v>
      </c>
      <c r="S177">
        <f t="shared" si="19"/>
        <v>-1.7740458971364358E-2</v>
      </c>
      <c r="T177">
        <f t="shared" si="19"/>
        <v>-4.3482088702331195E-2</v>
      </c>
      <c r="U177">
        <f t="shared" si="19"/>
        <v>1.399690610215696E-3</v>
      </c>
      <c r="V177">
        <f t="shared" si="19"/>
        <v>2.477255593172999E-2</v>
      </c>
      <c r="W177">
        <f t="shared" si="19"/>
        <v>4.97939870404049E-2</v>
      </c>
    </row>
    <row r="178" spans="1:23" x14ac:dyDescent="0.55000000000000004">
      <c r="A178" s="1" t="s">
        <v>183</v>
      </c>
      <c r="B178">
        <v>-2.070296352469336E-2</v>
      </c>
      <c r="C178">
        <v>-4.2177595863051809E-2</v>
      </c>
      <c r="D178">
        <v>-4.249869532014261E-2</v>
      </c>
      <c r="E178">
        <v>-9.7220509300402047E-2</v>
      </c>
      <c r="F178">
        <v>-8.493502706589473E-2</v>
      </c>
      <c r="G178">
        <v>-3.5629750159625988E-2</v>
      </c>
      <c r="Q178" s="1" t="s">
        <v>183</v>
      </c>
      <c r="R178">
        <f t="shared" si="19"/>
        <v>-3.0059671738342873E-2</v>
      </c>
      <c r="S178">
        <f t="shared" si="19"/>
        <v>-4.6979354496017214E-2</v>
      </c>
      <c r="T178">
        <f t="shared" si="19"/>
        <v>-4.5427629540415487E-2</v>
      </c>
      <c r="U178">
        <f t="shared" si="19"/>
        <v>-0.10541149678666353</v>
      </c>
      <c r="V178">
        <f t="shared" si="19"/>
        <v>-9.4539305439193325E-2</v>
      </c>
      <c r="W178">
        <f t="shared" si="19"/>
        <v>-4.2691377891333301E-2</v>
      </c>
    </row>
    <row r="179" spans="1:23" x14ac:dyDescent="0.55000000000000004">
      <c r="A179" s="1" t="s">
        <v>184</v>
      </c>
      <c r="B179">
        <v>-3.261547766106776E-2</v>
      </c>
      <c r="C179">
        <v>1.6477482107215561E-2</v>
      </c>
      <c r="D179">
        <v>6.0935574126630421E-3</v>
      </c>
      <c r="E179">
        <v>1.9464802500472891E-3</v>
      </c>
      <c r="F179">
        <v>2.257224621523557E-3</v>
      </c>
      <c r="G179">
        <v>-4.6854220123645041E-2</v>
      </c>
      <c r="Q179" s="1" t="s">
        <v>184</v>
      </c>
      <c r="R179">
        <f t="shared" si="19"/>
        <v>-4.1972185874717273E-2</v>
      </c>
      <c r="S179">
        <f t="shared" si="19"/>
        <v>1.1675723474250152E-2</v>
      </c>
      <c r="T179">
        <f t="shared" si="19"/>
        <v>3.1646231923901634E-3</v>
      </c>
      <c r="U179">
        <f t="shared" si="19"/>
        <v>-6.2445072362141939E-3</v>
      </c>
      <c r="V179">
        <f t="shared" si="19"/>
        <v>-7.3470537517750338E-3</v>
      </c>
      <c r="W179">
        <f t="shared" si="19"/>
        <v>-5.3915847855352354E-2</v>
      </c>
    </row>
    <row r="180" spans="1:23" x14ac:dyDescent="0.55000000000000004">
      <c r="A180" s="1" t="s">
        <v>185</v>
      </c>
      <c r="B180">
        <v>-1.5659651077124859E-2</v>
      </c>
      <c r="C180">
        <v>-7.0478109987992199E-2</v>
      </c>
      <c r="D180">
        <v>-8.6670813478890718E-3</v>
      </c>
      <c r="E180">
        <v>-8.6072179991855569E-2</v>
      </c>
      <c r="F180">
        <v>-8.6406819777466781E-2</v>
      </c>
      <c r="G180">
        <v>-8.0346743249860242E-2</v>
      </c>
      <c r="Q180" s="1" t="s">
        <v>185</v>
      </c>
      <c r="R180">
        <f t="shared" si="19"/>
        <v>-2.5016359290774372E-2</v>
      </c>
      <c r="S180">
        <f t="shared" si="19"/>
        <v>-7.5279868620957605E-2</v>
      </c>
      <c r="T180">
        <f t="shared" si="19"/>
        <v>-1.1596015568161951E-2</v>
      </c>
      <c r="U180">
        <f t="shared" si="19"/>
        <v>-9.4263167478117055E-2</v>
      </c>
      <c r="V180">
        <f t="shared" si="19"/>
        <v>-9.6011098150765375E-2</v>
      </c>
      <c r="W180">
        <f t="shared" si="19"/>
        <v>-8.7408370981567562E-2</v>
      </c>
    </row>
    <row r="181" spans="1:23" x14ac:dyDescent="0.55000000000000004">
      <c r="A181" s="1" t="s">
        <v>186</v>
      </c>
      <c r="B181">
        <v>-2.58815174913124E-2</v>
      </c>
      <c r="C181">
        <v>6.6337721301898966E-2</v>
      </c>
      <c r="D181">
        <v>2.9339962969459069E-2</v>
      </c>
      <c r="E181">
        <v>0.1085468046111102</v>
      </c>
      <c r="F181">
        <v>9.6804934828568445E-2</v>
      </c>
      <c r="G181">
        <v>9.3078290016585186E-2</v>
      </c>
      <c r="Q181" s="1" t="s">
        <v>186</v>
      </c>
      <c r="R181">
        <f t="shared" si="19"/>
        <v>-3.5238225704961913E-2</v>
      </c>
      <c r="S181">
        <f t="shared" si="19"/>
        <v>6.1535962668933561E-2</v>
      </c>
      <c r="T181">
        <f t="shared" si="19"/>
        <v>2.6411028749186192E-2</v>
      </c>
      <c r="U181">
        <f t="shared" si="19"/>
        <v>0.10035581712484871</v>
      </c>
      <c r="V181">
        <f t="shared" si="19"/>
        <v>8.7200656455269851E-2</v>
      </c>
      <c r="W181">
        <f t="shared" si="19"/>
        <v>8.6016662284877865E-2</v>
      </c>
    </row>
    <row r="182" spans="1:23" x14ac:dyDescent="0.55000000000000004">
      <c r="A182" s="1" t="s">
        <v>187</v>
      </c>
      <c r="B182">
        <v>-2.9433282458307009E-2</v>
      </c>
      <c r="C182">
        <v>-4.2529655800068622E-2</v>
      </c>
      <c r="D182">
        <v>-3.8764142547084268E-2</v>
      </c>
      <c r="E182">
        <v>-2.0026750069874422E-2</v>
      </c>
      <c r="F182">
        <v>-4.0801859183543072E-2</v>
      </c>
      <c r="G182">
        <v>-6.0125273618089281E-2</v>
      </c>
      <c r="Q182" s="1" t="s">
        <v>187</v>
      </c>
      <c r="R182">
        <f t="shared" si="19"/>
        <v>-3.8789990671956522E-2</v>
      </c>
      <c r="S182">
        <f t="shared" si="19"/>
        <v>-4.7331414433034028E-2</v>
      </c>
      <c r="T182">
        <f t="shared" si="19"/>
        <v>-4.1693076767357146E-2</v>
      </c>
      <c r="U182">
        <f t="shared" si="19"/>
        <v>-2.8217737556135904E-2</v>
      </c>
      <c r="V182">
        <f t="shared" si="19"/>
        <v>-5.040613755684166E-2</v>
      </c>
      <c r="W182">
        <f t="shared" si="19"/>
        <v>-6.7186901349796602E-2</v>
      </c>
    </row>
    <row r="183" spans="1:23" x14ac:dyDescent="0.55000000000000004">
      <c r="A183" s="1" t="s">
        <v>188</v>
      </c>
      <c r="B183">
        <v>-2.8881810636775421E-2</v>
      </c>
      <c r="C183">
        <v>-3.8391703604490623E-2</v>
      </c>
      <c r="D183">
        <v>-4.7372109260872319E-2</v>
      </c>
      <c r="E183">
        <v>-0.1012533077868588</v>
      </c>
      <c r="F183">
        <v>-9.6158892247590444E-2</v>
      </c>
      <c r="G183">
        <v>-0.13804968315505051</v>
      </c>
      <c r="Q183" s="1" t="s">
        <v>188</v>
      </c>
      <c r="R183">
        <f t="shared" si="19"/>
        <v>-3.8238518850424938E-2</v>
      </c>
      <c r="S183">
        <f t="shared" si="19"/>
        <v>-4.3193462237456029E-2</v>
      </c>
      <c r="T183">
        <f t="shared" si="19"/>
        <v>-5.0301043481145197E-2</v>
      </c>
      <c r="U183">
        <f t="shared" si="19"/>
        <v>-0.10944429527312029</v>
      </c>
      <c r="V183">
        <f t="shared" si="19"/>
        <v>-0.10576317062088904</v>
      </c>
      <c r="W183">
        <f t="shared" si="19"/>
        <v>-0.14511131088675783</v>
      </c>
    </row>
    <row r="184" spans="1:23" x14ac:dyDescent="0.55000000000000004">
      <c r="A184" s="1" t="s">
        <v>189</v>
      </c>
      <c r="B184">
        <v>-1.7844407703562552E-2</v>
      </c>
      <c r="C184">
        <v>3.3651356983920522E-2</v>
      </c>
      <c r="D184">
        <v>-1.4712936779886941E-2</v>
      </c>
      <c r="E184">
        <v>0.11738012635435099</v>
      </c>
      <c r="F184">
        <v>8.5717395570905852E-2</v>
      </c>
      <c r="G184">
        <v>4.6262238716607618E-2</v>
      </c>
      <c r="Q184" s="1" t="s">
        <v>189</v>
      </c>
      <c r="R184">
        <f t="shared" si="19"/>
        <v>-2.7201115917212065E-2</v>
      </c>
      <c r="S184">
        <f t="shared" si="19"/>
        <v>2.8849598350955113E-2</v>
      </c>
      <c r="T184">
        <f t="shared" si="19"/>
        <v>-1.764187100015982E-2</v>
      </c>
      <c r="U184">
        <f t="shared" si="19"/>
        <v>0.10918913886808951</v>
      </c>
      <c r="V184">
        <f t="shared" si="19"/>
        <v>7.6113117197607258E-2</v>
      </c>
      <c r="W184">
        <f t="shared" si="19"/>
        <v>3.9200610984900304E-2</v>
      </c>
    </row>
    <row r="185" spans="1:23" x14ac:dyDescent="0.55000000000000004">
      <c r="A185" s="1" t="s">
        <v>190</v>
      </c>
      <c r="B185">
        <v>8.4918659637304605E-2</v>
      </c>
      <c r="C185">
        <v>3.5460008463603199E-2</v>
      </c>
      <c r="D185">
        <v>3.5912850128328788E-2</v>
      </c>
      <c r="E185">
        <v>2.2036536313955191E-2</v>
      </c>
      <c r="F185">
        <v>5.5591285008395053E-2</v>
      </c>
      <c r="G185">
        <v>6.1460480494158747E-2</v>
      </c>
      <c r="Q185" s="1" t="s">
        <v>190</v>
      </c>
      <c r="R185">
        <f t="shared" si="19"/>
        <v>7.5561951423655099E-2</v>
      </c>
      <c r="S185">
        <f t="shared" si="19"/>
        <v>3.065824983063779E-2</v>
      </c>
      <c r="T185">
        <f t="shared" si="19"/>
        <v>3.2983915908055911E-2</v>
      </c>
      <c r="U185">
        <f t="shared" si="19"/>
        <v>1.3845548827693708E-2</v>
      </c>
      <c r="V185">
        <f t="shared" si="19"/>
        <v>4.5987006635096458E-2</v>
      </c>
      <c r="W185">
        <f t="shared" si="19"/>
        <v>5.4398852762451433E-2</v>
      </c>
    </row>
    <row r="186" spans="1:23" x14ac:dyDescent="0.55000000000000004">
      <c r="A186" s="1" t="s">
        <v>191</v>
      </c>
      <c r="B186">
        <v>2.9306485665940851E-2</v>
      </c>
      <c r="C186">
        <v>-2.3105276475534509E-2</v>
      </c>
      <c r="D186">
        <v>-1.663390361693784E-2</v>
      </c>
      <c r="E186">
        <v>-6.9434847121224941E-2</v>
      </c>
      <c r="F186">
        <v>-6.1935858974483393E-2</v>
      </c>
      <c r="G186">
        <v>-6.3578426232796414E-2</v>
      </c>
      <c r="Q186" s="1" t="s">
        <v>191</v>
      </c>
      <c r="R186">
        <f t="shared" si="19"/>
        <v>1.9949777452291338E-2</v>
      </c>
      <c r="S186">
        <f t="shared" si="19"/>
        <v>-2.7907035108499918E-2</v>
      </c>
      <c r="T186">
        <f t="shared" si="19"/>
        <v>-1.9562837837210717E-2</v>
      </c>
      <c r="U186">
        <f t="shared" si="19"/>
        <v>-7.7625834607486427E-2</v>
      </c>
      <c r="V186">
        <f t="shared" si="19"/>
        <v>-7.1540137347781987E-2</v>
      </c>
      <c r="W186">
        <f t="shared" si="19"/>
        <v>-7.0640053964503735E-2</v>
      </c>
    </row>
    <row r="187" spans="1:23" x14ac:dyDescent="0.55000000000000004">
      <c r="A187" s="1" t="s">
        <v>192</v>
      </c>
      <c r="B187">
        <v>5.7592574319810463E-2</v>
      </c>
      <c r="C187">
        <v>4.653488611182488E-2</v>
      </c>
      <c r="D187">
        <v>3.9893579781399069E-2</v>
      </c>
      <c r="E187">
        <v>0.1032548348810181</v>
      </c>
      <c r="F187">
        <v>6.7768326244683541E-2</v>
      </c>
      <c r="G187">
        <v>0.1196289544633149</v>
      </c>
      <c r="Q187" s="1" t="s">
        <v>192</v>
      </c>
      <c r="R187">
        <f t="shared" si="19"/>
        <v>4.823586610616095E-2</v>
      </c>
      <c r="S187">
        <f t="shared" si="19"/>
        <v>4.1733127478859475E-2</v>
      </c>
      <c r="T187">
        <f t="shared" si="19"/>
        <v>3.6964645561126191E-2</v>
      </c>
      <c r="U187">
        <f t="shared" si="19"/>
        <v>9.5063847394756609E-2</v>
      </c>
      <c r="V187">
        <f t="shared" si="19"/>
        <v>5.8164047871384947E-2</v>
      </c>
      <c r="W187">
        <f t="shared" si="19"/>
        <v>0.11256732673160758</v>
      </c>
    </row>
    <row r="188" spans="1:23" x14ac:dyDescent="0.55000000000000004">
      <c r="A188" s="1" t="s">
        <v>193</v>
      </c>
      <c r="B188">
        <v>-5.3675963916421932E-2</v>
      </c>
      <c r="C188">
        <v>-2.3581779097525239E-2</v>
      </c>
      <c r="D188">
        <v>-3.4774451869052148E-2</v>
      </c>
      <c r="E188">
        <v>-1.7234190248996861E-2</v>
      </c>
      <c r="F188">
        <v>-2.514259650208028E-2</v>
      </c>
      <c r="G188">
        <v>-5.8642471850339328E-2</v>
      </c>
      <c r="Q188" s="1" t="s">
        <v>193</v>
      </c>
      <c r="R188">
        <f t="shared" si="19"/>
        <v>-6.3032672130071438E-2</v>
      </c>
      <c r="S188">
        <f t="shared" si="19"/>
        <v>-2.8383537730490647E-2</v>
      </c>
      <c r="T188">
        <f t="shared" si="19"/>
        <v>-3.7703386089325025E-2</v>
      </c>
      <c r="U188">
        <f t="shared" si="19"/>
        <v>-2.5425177735258344E-2</v>
      </c>
      <c r="V188">
        <f t="shared" si="19"/>
        <v>-3.4746874875378871E-2</v>
      </c>
      <c r="W188">
        <f t="shared" si="19"/>
        <v>-6.5704099582046649E-2</v>
      </c>
    </row>
    <row r="189" spans="1:23" x14ac:dyDescent="0.55000000000000004">
      <c r="A189" s="1" t="s">
        <v>194</v>
      </c>
      <c r="B189">
        <v>7.9161282471661432E-2</v>
      </c>
      <c r="C189">
        <v>1.8596756826536831E-2</v>
      </c>
      <c r="D189">
        <v>3.7304159541503353E-2</v>
      </c>
      <c r="E189">
        <v>-5.1971611203388328E-2</v>
      </c>
      <c r="F189">
        <v>3.3134604966281067E-2</v>
      </c>
      <c r="G189">
        <v>-3.1264550358587113E-2</v>
      </c>
      <c r="Q189" s="1" t="s">
        <v>194</v>
      </c>
      <c r="R189">
        <f t="shared" si="19"/>
        <v>6.9804574258011926E-2</v>
      </c>
      <c r="S189">
        <f t="shared" si="19"/>
        <v>1.3794998193571422E-2</v>
      </c>
      <c r="T189">
        <f t="shared" si="19"/>
        <v>3.4375225321230475E-2</v>
      </c>
      <c r="U189">
        <f t="shared" si="19"/>
        <v>-6.0162598689649807E-2</v>
      </c>
      <c r="V189">
        <f t="shared" si="19"/>
        <v>2.3530326592982476E-2</v>
      </c>
      <c r="W189">
        <f t="shared" si="19"/>
        <v>-3.8326178090294427E-2</v>
      </c>
    </row>
    <row r="190" spans="1:23" x14ac:dyDescent="0.55000000000000004">
      <c r="A190" s="1" t="s">
        <v>195</v>
      </c>
      <c r="B190">
        <v>8.6235226532469511E-3</v>
      </c>
      <c r="C190">
        <v>3.5441164822029858E-3</v>
      </c>
      <c r="D190">
        <v>8.217854691189963E-3</v>
      </c>
      <c r="E190">
        <v>-1.4313452359129401E-2</v>
      </c>
      <c r="F190">
        <v>1.9852395490749689E-2</v>
      </c>
      <c r="G190">
        <v>1.318568325648339E-2</v>
      </c>
      <c r="Q190" s="1" t="s">
        <v>195</v>
      </c>
      <c r="R190">
        <f t="shared" si="19"/>
        <v>-7.3318556040256194E-4</v>
      </c>
      <c r="S190">
        <f t="shared" si="19"/>
        <v>-1.2576421507624223E-3</v>
      </c>
      <c r="T190">
        <f t="shared" si="19"/>
        <v>5.2889204709170839E-3</v>
      </c>
      <c r="U190">
        <f t="shared" si="19"/>
        <v>-2.2504439845390883E-2</v>
      </c>
      <c r="V190">
        <f t="shared" si="19"/>
        <v>1.0248117117451098E-2</v>
      </c>
      <c r="W190">
        <f t="shared" si="19"/>
        <v>6.1240555247760765E-3</v>
      </c>
    </row>
    <row r="191" spans="1:23" x14ac:dyDescent="0.55000000000000004">
      <c r="A191" s="1" t="s">
        <v>196</v>
      </c>
      <c r="B191">
        <v>-1.3419890078922079E-2</v>
      </c>
      <c r="C191">
        <v>-1.2114809621216921E-2</v>
      </c>
      <c r="D191">
        <v>-1.479732612090745E-2</v>
      </c>
      <c r="E191">
        <v>-8.1620998343251427E-3</v>
      </c>
      <c r="F191">
        <v>4.6163595430159798E-3</v>
      </c>
      <c r="G191">
        <v>-3.9615766877975411E-2</v>
      </c>
      <c r="Q191" s="1" t="s">
        <v>196</v>
      </c>
      <c r="R191">
        <f t="shared" si="19"/>
        <v>-2.2776598292571594E-2</v>
      </c>
      <c r="S191">
        <f t="shared" si="19"/>
        <v>-1.6916568254182328E-2</v>
      </c>
      <c r="T191">
        <f t="shared" si="19"/>
        <v>-1.7726260341180328E-2</v>
      </c>
      <c r="U191">
        <f t="shared" si="19"/>
        <v>-1.6353087320586625E-2</v>
      </c>
      <c r="V191">
        <f t="shared" si="19"/>
        <v>-4.9879188302826109E-3</v>
      </c>
      <c r="W191">
        <f t="shared" si="19"/>
        <v>-4.6677394609682725E-2</v>
      </c>
    </row>
    <row r="192" spans="1:23" x14ac:dyDescent="0.55000000000000004">
      <c r="A192" s="1" t="s">
        <v>197</v>
      </c>
      <c r="B192">
        <v>-2.2213706061100069E-2</v>
      </c>
      <c r="C192">
        <v>1.735454160159278E-2</v>
      </c>
      <c r="D192">
        <v>-1.2522197182359919E-2</v>
      </c>
      <c r="E192">
        <v>7.7688886159476889E-2</v>
      </c>
      <c r="F192">
        <v>6.0859070133529647E-2</v>
      </c>
      <c r="G192">
        <v>4.4499746952322727E-2</v>
      </c>
      <c r="Q192" s="1" t="s">
        <v>197</v>
      </c>
      <c r="R192">
        <f t="shared" si="19"/>
        <v>-3.1570414274749582E-2</v>
      </c>
      <c r="S192">
        <f t="shared" si="19"/>
        <v>1.2552782968627371E-2</v>
      </c>
      <c r="T192">
        <f t="shared" si="19"/>
        <v>-1.5451131402632799E-2</v>
      </c>
      <c r="U192">
        <f t="shared" si="19"/>
        <v>6.9497898673215402E-2</v>
      </c>
      <c r="V192">
        <f t="shared" si="19"/>
        <v>5.1254791760231053E-2</v>
      </c>
      <c r="W192">
        <f t="shared" si="19"/>
        <v>3.7438119220615414E-2</v>
      </c>
    </row>
    <row r="193" spans="1:23" x14ac:dyDescent="0.55000000000000004">
      <c r="A193" s="1" t="s">
        <v>198</v>
      </c>
      <c r="B193">
        <v>2.2886642358626919E-2</v>
      </c>
      <c r="C193">
        <v>1.054172101678197E-2</v>
      </c>
      <c r="D193">
        <v>-6.5521462064500602E-3</v>
      </c>
      <c r="E193">
        <v>6.4026769317789611E-2</v>
      </c>
      <c r="F193">
        <v>3.6569356335150571E-2</v>
      </c>
      <c r="G193">
        <v>3.1866531814468191E-2</v>
      </c>
      <c r="Q193" s="1" t="s">
        <v>198</v>
      </c>
      <c r="R193">
        <f t="shared" si="19"/>
        <v>1.3529934144977405E-2</v>
      </c>
      <c r="S193">
        <f t="shared" si="19"/>
        <v>5.7399623838165622E-3</v>
      </c>
      <c r="T193">
        <f t="shared" si="19"/>
        <v>-9.4810804267229393E-3</v>
      </c>
      <c r="U193">
        <f t="shared" si="19"/>
        <v>5.5835781831528125E-2</v>
      </c>
      <c r="V193">
        <f t="shared" si="19"/>
        <v>2.696507796185198E-2</v>
      </c>
      <c r="W193">
        <f t="shared" si="19"/>
        <v>2.4804904082760877E-2</v>
      </c>
    </row>
    <row r="194" spans="1:23" x14ac:dyDescent="0.55000000000000004">
      <c r="A194" s="1" t="s">
        <v>199</v>
      </c>
      <c r="B194">
        <v>-1.277763505931551E-2</v>
      </c>
      <c r="C194">
        <v>2.4673718509775622E-3</v>
      </c>
      <c r="D194">
        <v>-7.4346185426530384E-3</v>
      </c>
      <c r="E194">
        <v>-5.0827839517352258E-2</v>
      </c>
      <c r="F194">
        <v>-1.6251933254454509E-2</v>
      </c>
      <c r="G194">
        <v>-3.377900492638497E-2</v>
      </c>
      <c r="Q194" s="1" t="s">
        <v>199</v>
      </c>
      <c r="R194">
        <f t="shared" si="19"/>
        <v>-2.2134343272965023E-2</v>
      </c>
      <c r="S194">
        <f t="shared" si="19"/>
        <v>-2.3343867819878459E-3</v>
      </c>
      <c r="T194">
        <f t="shared" si="19"/>
        <v>-1.0363552762925917E-2</v>
      </c>
      <c r="U194">
        <f t="shared" si="19"/>
        <v>-5.9018827003613744E-2</v>
      </c>
      <c r="V194">
        <f t="shared" si="19"/>
        <v>-2.58562116277531E-2</v>
      </c>
      <c r="W194">
        <f t="shared" si="19"/>
        <v>-4.0840632658092284E-2</v>
      </c>
    </row>
    <row r="195" spans="1:23" x14ac:dyDescent="0.55000000000000004">
      <c r="A195" s="1" t="s">
        <v>200</v>
      </c>
      <c r="B195">
        <v>-4.7605861131121967E-2</v>
      </c>
      <c r="C195">
        <v>-1.605711519651809E-2</v>
      </c>
      <c r="D195">
        <v>-3.1412678614534888E-2</v>
      </c>
      <c r="E195">
        <v>-6.2934163194028891E-2</v>
      </c>
      <c r="F195">
        <v>-5.0782676666882187E-2</v>
      </c>
      <c r="G195">
        <v>-8.157317167478384E-2</v>
      </c>
      <c r="Q195" s="1" t="s">
        <v>200</v>
      </c>
      <c r="R195">
        <f t="shared" si="19"/>
        <v>-5.696256934477148E-2</v>
      </c>
      <c r="S195">
        <f t="shared" si="19"/>
        <v>-2.0858873829483499E-2</v>
      </c>
      <c r="T195">
        <f t="shared" si="19"/>
        <v>-3.4341612834807765E-2</v>
      </c>
      <c r="U195">
        <f t="shared" si="19"/>
        <v>-7.1125150680290378E-2</v>
      </c>
      <c r="V195">
        <f t="shared" si="19"/>
        <v>-6.0386955040180781E-2</v>
      </c>
      <c r="W195">
        <f t="shared" si="19"/>
        <v>-8.863479940649116E-2</v>
      </c>
    </row>
    <row r="196" spans="1:23" x14ac:dyDescent="0.55000000000000004">
      <c r="A196" s="1" t="s">
        <v>201</v>
      </c>
      <c r="B196">
        <v>7.3724115570933613E-2</v>
      </c>
      <c r="C196">
        <v>-1.0987931331592151E-2</v>
      </c>
      <c r="D196">
        <v>-1.933284160789495E-2</v>
      </c>
      <c r="E196">
        <v>-6.4772218344597454E-2</v>
      </c>
      <c r="F196">
        <v>-1.8257892258246481E-2</v>
      </c>
      <c r="G196">
        <v>-2.6837891295653171E-2</v>
      </c>
      <c r="Q196" s="1" t="s">
        <v>201</v>
      </c>
      <c r="R196">
        <f t="shared" si="19"/>
        <v>6.4367407357284107E-2</v>
      </c>
      <c r="S196">
        <f t="shared" si="19"/>
        <v>-1.5789689964557558E-2</v>
      </c>
      <c r="T196">
        <f t="shared" si="19"/>
        <v>-2.2261775828167827E-2</v>
      </c>
      <c r="U196">
        <f t="shared" si="19"/>
        <v>-7.296320583085894E-2</v>
      </c>
      <c r="V196">
        <f t="shared" si="19"/>
        <v>-2.7862170631545072E-2</v>
      </c>
      <c r="W196">
        <f t="shared" si="19"/>
        <v>-3.3899519027360485E-2</v>
      </c>
    </row>
    <row r="197" spans="1:23" x14ac:dyDescent="0.55000000000000004">
      <c r="A197" s="1" t="s">
        <v>202</v>
      </c>
      <c r="B197">
        <v>2.5313725649470431E-2</v>
      </c>
      <c r="C197">
        <v>4.8745462691957453E-2</v>
      </c>
      <c r="D197">
        <v>4.5366587352485777E-2</v>
      </c>
      <c r="E197">
        <v>9.2025148722063133E-2</v>
      </c>
      <c r="F197">
        <v>9.1343918026167481E-2</v>
      </c>
      <c r="G197">
        <v>0.1208176596427475</v>
      </c>
      <c r="Q197" s="1" t="s">
        <v>202</v>
      </c>
      <c r="R197">
        <f t="shared" si="19"/>
        <v>1.5957017435820918E-2</v>
      </c>
      <c r="S197">
        <f t="shared" si="19"/>
        <v>4.3943704058992047E-2</v>
      </c>
      <c r="T197">
        <f t="shared" si="19"/>
        <v>4.2437653132212899E-2</v>
      </c>
      <c r="U197">
        <f t="shared" si="19"/>
        <v>8.3834161235801646E-2</v>
      </c>
      <c r="V197">
        <f t="shared" si="19"/>
        <v>8.1739639652868887E-2</v>
      </c>
      <c r="W197">
        <f t="shared" si="19"/>
        <v>0.1137560319110402</v>
      </c>
    </row>
    <row r="198" spans="1:23" x14ac:dyDescent="0.55000000000000004">
      <c r="A198" s="1" t="s">
        <v>203</v>
      </c>
      <c r="B198">
        <v>1.2821182352028121E-2</v>
      </c>
      <c r="C198">
        <v>2.7684336755064539E-2</v>
      </c>
      <c r="D198">
        <v>3.4778188818241913E-2</v>
      </c>
      <c r="E198">
        <v>0.1171658650978105</v>
      </c>
      <c r="F198">
        <v>4.1432924291342932E-2</v>
      </c>
      <c r="G198">
        <v>8.1120774821368924E-2</v>
      </c>
      <c r="Q198" s="1" t="s">
        <v>203</v>
      </c>
      <c r="R198">
        <f t="shared" si="19"/>
        <v>3.4644741383786076E-3</v>
      </c>
      <c r="S198">
        <f t="shared" si="19"/>
        <v>2.288257812209913E-2</v>
      </c>
      <c r="T198">
        <f t="shared" si="19"/>
        <v>3.1849254597969036E-2</v>
      </c>
      <c r="U198">
        <f t="shared" si="19"/>
        <v>0.10897487761154902</v>
      </c>
      <c r="V198">
        <f t="shared" si="19"/>
        <v>3.1828645918044338E-2</v>
      </c>
      <c r="W198">
        <f t="shared" si="19"/>
        <v>7.4059147089661603E-2</v>
      </c>
    </row>
    <row r="199" spans="1:23" x14ac:dyDescent="0.55000000000000004">
      <c r="A199" s="1" t="s">
        <v>204</v>
      </c>
      <c r="B199">
        <v>-1.4228180398366369E-2</v>
      </c>
      <c r="C199">
        <v>1.069859610604618E-2</v>
      </c>
      <c r="D199">
        <v>6.3706471277313881E-3</v>
      </c>
      <c r="E199">
        <v>-3.5488015149047758E-2</v>
      </c>
      <c r="F199">
        <v>2.0045393524387389E-2</v>
      </c>
      <c r="G199">
        <v>-3.8880266166486883E-2</v>
      </c>
      <c r="Q199" s="1" t="s">
        <v>204</v>
      </c>
      <c r="R199">
        <f t="shared" si="19"/>
        <v>-2.3584888612015881E-2</v>
      </c>
      <c r="S199">
        <f t="shared" si="19"/>
        <v>5.8968374730807719E-3</v>
      </c>
      <c r="T199">
        <f t="shared" si="19"/>
        <v>3.4417129074585094E-3</v>
      </c>
      <c r="U199">
        <f t="shared" si="19"/>
        <v>-4.3679002635309244E-2</v>
      </c>
      <c r="V199">
        <f t="shared" si="19"/>
        <v>1.0441115151088799E-2</v>
      </c>
      <c r="W199">
        <f t="shared" si="19"/>
        <v>-4.5941893898194197E-2</v>
      </c>
    </row>
    <row r="200" spans="1:23" x14ac:dyDescent="0.55000000000000004">
      <c r="A200" s="1" t="s">
        <v>205</v>
      </c>
      <c r="B200">
        <v>4.5635480195191924E-3</v>
      </c>
      <c r="C200">
        <v>-1.9359414042805501E-3</v>
      </c>
      <c r="D200">
        <v>-2.3222176576066841E-2</v>
      </c>
      <c r="E200">
        <v>5.6252372077008277E-2</v>
      </c>
      <c r="F200">
        <v>5.2186845059407627E-2</v>
      </c>
      <c r="G200">
        <v>1.9787916833398759E-2</v>
      </c>
      <c r="Q200" s="1" t="s">
        <v>205</v>
      </c>
      <c r="R200">
        <f t="shared" si="19"/>
        <v>-4.7931601941303206E-3</v>
      </c>
      <c r="S200">
        <f t="shared" si="19"/>
        <v>-6.7377000372459582E-3</v>
      </c>
      <c r="T200">
        <f t="shared" si="19"/>
        <v>-2.6151110796339718E-2</v>
      </c>
      <c r="U200">
        <f t="shared" si="19"/>
        <v>4.8061384590746797E-2</v>
      </c>
      <c r="V200">
        <f t="shared" si="19"/>
        <v>4.2582566686109033E-2</v>
      </c>
      <c r="W200">
        <f t="shared" si="19"/>
        <v>1.2726289101691445E-2</v>
      </c>
    </row>
    <row r="201" spans="1:23" x14ac:dyDescent="0.55000000000000004">
      <c r="A201" s="1" t="s">
        <v>206</v>
      </c>
      <c r="B201">
        <v>8.6683238464626111E-2</v>
      </c>
      <c r="C201">
        <v>1.017888263220512E-2</v>
      </c>
      <c r="D201">
        <v>7.1341272204183959E-3</v>
      </c>
      <c r="E201">
        <v>3.2248582127701653E-2</v>
      </c>
      <c r="F201">
        <v>2.95032632864487E-2</v>
      </c>
      <c r="G201">
        <v>1.0870866125039401E-2</v>
      </c>
      <c r="Q201" s="1" t="s">
        <v>206</v>
      </c>
      <c r="R201">
        <f t="shared" si="19"/>
        <v>7.7326530250976605E-2</v>
      </c>
      <c r="S201">
        <f t="shared" si="19"/>
        <v>5.377123999239712E-3</v>
      </c>
      <c r="T201">
        <f t="shared" si="19"/>
        <v>4.2051930001455167E-3</v>
      </c>
      <c r="U201">
        <f t="shared" si="19"/>
        <v>2.405759464144017E-2</v>
      </c>
      <c r="V201">
        <f t="shared" si="19"/>
        <v>1.9898984913150109E-2</v>
      </c>
      <c r="W201">
        <f t="shared" si="19"/>
        <v>3.8092383933320869E-3</v>
      </c>
    </row>
    <row r="202" spans="1:23" x14ac:dyDescent="0.55000000000000004">
      <c r="A202" s="1" t="s">
        <v>207</v>
      </c>
      <c r="B202">
        <v>2.989497307015121E-2</v>
      </c>
      <c r="C202">
        <v>-1.2934728145953089E-2</v>
      </c>
      <c r="D202">
        <v>-3.1562810233739191E-2</v>
      </c>
      <c r="E202">
        <v>-6.6108127305223863E-2</v>
      </c>
      <c r="F202">
        <v>-3.7337904294279627E-2</v>
      </c>
      <c r="G202">
        <v>-7.157274026063043E-2</v>
      </c>
      <c r="Q202" s="1" t="s">
        <v>207</v>
      </c>
      <c r="R202">
        <f t="shared" si="19"/>
        <v>2.0538264856501696E-2</v>
      </c>
      <c r="S202">
        <f t="shared" si="19"/>
        <v>-1.7736486778918498E-2</v>
      </c>
      <c r="T202">
        <f t="shared" si="19"/>
        <v>-3.4491744454012069E-2</v>
      </c>
      <c r="U202">
        <f t="shared" si="19"/>
        <v>-7.4299114791485349E-2</v>
      </c>
      <c r="V202">
        <f t="shared" si="19"/>
        <v>-4.6942182667578214E-2</v>
      </c>
      <c r="W202">
        <f t="shared" si="19"/>
        <v>-7.863436799233775E-2</v>
      </c>
    </row>
    <row r="203" spans="1:23" x14ac:dyDescent="0.55000000000000004">
      <c r="A203" s="1" t="s">
        <v>208</v>
      </c>
      <c r="B203">
        <v>1.618921042912724E-2</v>
      </c>
      <c r="C203">
        <v>1.6174574279615331E-2</v>
      </c>
      <c r="D203">
        <v>1.795203428695169E-2</v>
      </c>
      <c r="E203">
        <v>5.0382818482346048E-2</v>
      </c>
      <c r="F203">
        <v>5.0579651010779443E-2</v>
      </c>
      <c r="G203">
        <v>4.5597199818879552E-2</v>
      </c>
      <c r="Q203" s="1" t="s">
        <v>208</v>
      </c>
      <c r="R203">
        <f t="shared" si="19"/>
        <v>6.8325022154777267E-3</v>
      </c>
      <c r="S203">
        <f t="shared" si="19"/>
        <v>1.1372815646649923E-2</v>
      </c>
      <c r="T203">
        <f t="shared" si="19"/>
        <v>1.5023100066678811E-2</v>
      </c>
      <c r="U203">
        <f t="shared" si="19"/>
        <v>4.2191830996084562E-2</v>
      </c>
      <c r="V203">
        <f t="shared" si="19"/>
        <v>4.0975372637480856E-2</v>
      </c>
      <c r="W203">
        <f t="shared" si="19"/>
        <v>3.8535572087172239E-2</v>
      </c>
    </row>
    <row r="204" spans="1:23" x14ac:dyDescent="0.55000000000000004">
      <c r="A204" s="1" t="s">
        <v>209</v>
      </c>
      <c r="B204">
        <v>-1.346997402745798E-3</v>
      </c>
      <c r="C204">
        <v>5.40118181053173E-3</v>
      </c>
      <c r="D204">
        <v>1.2159859221860581E-2</v>
      </c>
      <c r="E204">
        <v>-1.3996203059862161E-2</v>
      </c>
      <c r="F204">
        <v>3.1950963446036873E-2</v>
      </c>
      <c r="G204">
        <v>6.2471902962628612E-3</v>
      </c>
      <c r="Q204" s="1" t="s">
        <v>209</v>
      </c>
      <c r="R204">
        <f t="shared" si="19"/>
        <v>-1.0703705616395311E-2</v>
      </c>
      <c r="S204">
        <f t="shared" si="19"/>
        <v>5.9942317756632186E-4</v>
      </c>
      <c r="T204">
        <f t="shared" si="19"/>
        <v>9.2309250015877014E-3</v>
      </c>
      <c r="U204">
        <f t="shared" si="19"/>
        <v>-2.2187190546123642E-2</v>
      </c>
      <c r="V204">
        <f t="shared" si="19"/>
        <v>2.2346685072738282E-2</v>
      </c>
      <c r="W204">
        <f t="shared" si="19"/>
        <v>-8.1443743544445252E-4</v>
      </c>
    </row>
    <row r="205" spans="1:23" x14ac:dyDescent="0.55000000000000004">
      <c r="A205" s="1" t="s">
        <v>210</v>
      </c>
      <c r="B205">
        <v>5.3671963349382727E-2</v>
      </c>
      <c r="C205">
        <v>2.2896522952268409E-2</v>
      </c>
      <c r="D205">
        <v>2.8900737260255219E-2</v>
      </c>
      <c r="E205">
        <v>0.1064364443383552</v>
      </c>
      <c r="F205">
        <v>1.5374476981935061E-2</v>
      </c>
      <c r="G205">
        <v>9.2811646951774351E-2</v>
      </c>
      <c r="Q205" s="1" t="s">
        <v>210</v>
      </c>
      <c r="R205">
        <f t="shared" si="19"/>
        <v>4.4315255135733214E-2</v>
      </c>
      <c r="S205">
        <f t="shared" si="19"/>
        <v>1.8094764319303E-2</v>
      </c>
      <c r="T205">
        <f t="shared" si="19"/>
        <v>2.5971803039982342E-2</v>
      </c>
      <c r="U205">
        <f t="shared" si="19"/>
        <v>9.824545685209371E-2</v>
      </c>
      <c r="V205">
        <f t="shared" si="19"/>
        <v>5.77019860863647E-3</v>
      </c>
      <c r="W205">
        <f t="shared" si="19"/>
        <v>8.5750019220067031E-2</v>
      </c>
    </row>
    <row r="206" spans="1:23" x14ac:dyDescent="0.55000000000000004">
      <c r="A206" s="1" t="s">
        <v>211</v>
      </c>
      <c r="B206">
        <v>2.0922490269364991E-2</v>
      </c>
      <c r="C206">
        <v>1.5517617776539041E-2</v>
      </c>
      <c r="D206">
        <v>1.349365235341948E-2</v>
      </c>
      <c r="E206">
        <v>-1.6885526790421431E-2</v>
      </c>
      <c r="F206">
        <v>2.3365320105043441E-2</v>
      </c>
      <c r="G206">
        <v>5.2206512447977797E-2</v>
      </c>
      <c r="Q206" s="1" t="s">
        <v>211</v>
      </c>
      <c r="R206">
        <f t="shared" si="19"/>
        <v>1.1565782055715478E-2</v>
      </c>
      <c r="S206">
        <f t="shared" si="19"/>
        <v>1.0715859143573633E-2</v>
      </c>
      <c r="T206">
        <f t="shared" si="19"/>
        <v>1.05647181331466E-2</v>
      </c>
      <c r="U206">
        <f t="shared" si="19"/>
        <v>-2.5076514276682914E-2</v>
      </c>
      <c r="V206">
        <f t="shared" si="19"/>
        <v>1.376104173174485E-2</v>
      </c>
      <c r="W206">
        <f t="shared" si="19"/>
        <v>4.5144884716270484E-2</v>
      </c>
    </row>
    <row r="207" spans="1:23" x14ac:dyDescent="0.55000000000000004">
      <c r="A207" s="1" t="s">
        <v>212</v>
      </c>
      <c r="B207">
        <v>5.0888514912532663E-2</v>
      </c>
      <c r="C207">
        <v>1.7397931439606221E-2</v>
      </c>
      <c r="D207">
        <v>1.3866506315890479E-2</v>
      </c>
      <c r="E207">
        <v>3.6805192706699241E-3</v>
      </c>
      <c r="F207">
        <v>1.7882730410046621E-2</v>
      </c>
      <c r="G207">
        <v>2.407233156908584E-2</v>
      </c>
      <c r="Q207" s="1" t="s">
        <v>212</v>
      </c>
      <c r="R207">
        <f t="shared" si="19"/>
        <v>4.153180669888315E-2</v>
      </c>
      <c r="S207">
        <f t="shared" si="19"/>
        <v>1.2596172806640812E-2</v>
      </c>
      <c r="T207">
        <f t="shared" si="19"/>
        <v>1.09375720956176E-2</v>
      </c>
      <c r="U207">
        <f t="shared" ref="U207:W222" si="20">E207-M$6</f>
        <v>-4.5104682155915586E-3</v>
      </c>
      <c r="V207">
        <f t="shared" si="20"/>
        <v>8.2784520367480303E-3</v>
      </c>
      <c r="W207">
        <f t="shared" si="20"/>
        <v>1.7010703837378526E-2</v>
      </c>
    </row>
    <row r="208" spans="1:23" x14ac:dyDescent="0.55000000000000004">
      <c r="A208" s="1" t="s">
        <v>213</v>
      </c>
      <c r="B208">
        <v>4.2993487423709231E-2</v>
      </c>
      <c r="C208">
        <v>-9.7027086921787076E-3</v>
      </c>
      <c r="D208">
        <v>-3.3822852352576427E-2</v>
      </c>
      <c r="E208">
        <v>-1.080605041525284E-2</v>
      </c>
      <c r="F208">
        <v>-5.8837349791066576E-3</v>
      </c>
      <c r="G208">
        <v>-2.5427019228721259E-2</v>
      </c>
      <c r="Q208" s="1" t="s">
        <v>213</v>
      </c>
      <c r="R208">
        <f t="shared" ref="R208:T222" si="21">B208-J$6</f>
        <v>3.3636779210059718E-2</v>
      </c>
      <c r="S208">
        <f t="shared" si="21"/>
        <v>-1.4504467325144117E-2</v>
      </c>
      <c r="T208">
        <f t="shared" si="21"/>
        <v>-3.6751786572849304E-2</v>
      </c>
      <c r="U208">
        <f t="shared" si="20"/>
        <v>-1.8997037901514323E-2</v>
      </c>
      <c r="V208">
        <f t="shared" si="20"/>
        <v>-1.5488013352405249E-2</v>
      </c>
      <c r="W208">
        <f t="shared" si="20"/>
        <v>-3.2488646960428573E-2</v>
      </c>
    </row>
    <row r="209" spans="1:23" x14ac:dyDescent="0.55000000000000004">
      <c r="A209" s="1" t="s">
        <v>214</v>
      </c>
      <c r="B209">
        <v>-3.1241364603207918E-2</v>
      </c>
      <c r="C209">
        <v>1.6308171319677989E-2</v>
      </c>
      <c r="D209">
        <v>1.003249977867493E-2</v>
      </c>
      <c r="E209">
        <v>0.1107181572518714</v>
      </c>
      <c r="F209">
        <v>5.9633521847224813E-2</v>
      </c>
      <c r="G209">
        <v>4.2591711513138453E-2</v>
      </c>
      <c r="Q209" s="1" t="s">
        <v>214</v>
      </c>
      <c r="R209">
        <f t="shared" si="21"/>
        <v>-4.0598072816857428E-2</v>
      </c>
      <c r="S209">
        <f t="shared" si="21"/>
        <v>1.150641268671258E-2</v>
      </c>
      <c r="T209">
        <f t="shared" si="21"/>
        <v>7.1035655584020512E-3</v>
      </c>
      <c r="U209">
        <f t="shared" si="20"/>
        <v>0.10252716976560991</v>
      </c>
      <c r="V209">
        <f t="shared" si="20"/>
        <v>5.0029243473926219E-2</v>
      </c>
      <c r="W209">
        <f t="shared" si="20"/>
        <v>3.5530083781431139E-2</v>
      </c>
    </row>
    <row r="210" spans="1:23" x14ac:dyDescent="0.55000000000000004">
      <c r="A210" s="1" t="s">
        <v>215</v>
      </c>
      <c r="B210">
        <v>-1.40884869362421E-2</v>
      </c>
      <c r="C210">
        <v>-1.243725606982748E-2</v>
      </c>
      <c r="D210">
        <v>-2.5775101439076461E-2</v>
      </c>
      <c r="E210">
        <v>-8.6451288516782632E-2</v>
      </c>
      <c r="F210">
        <v>-2.7333955518555331E-2</v>
      </c>
      <c r="G210">
        <v>-9.2502095155755248E-2</v>
      </c>
      <c r="Q210" s="1" t="s">
        <v>215</v>
      </c>
      <c r="R210">
        <f t="shared" si="21"/>
        <v>-2.3445195149891615E-2</v>
      </c>
      <c r="S210">
        <f t="shared" si="21"/>
        <v>-1.7239014702792887E-2</v>
      </c>
      <c r="T210">
        <f t="shared" si="21"/>
        <v>-2.8704035659349338E-2</v>
      </c>
      <c r="U210">
        <f t="shared" si="20"/>
        <v>-9.4642276003044118E-2</v>
      </c>
      <c r="V210">
        <f t="shared" si="20"/>
        <v>-3.6938233891853925E-2</v>
      </c>
      <c r="W210">
        <f t="shared" si="20"/>
        <v>-9.9563722887462569E-2</v>
      </c>
    </row>
    <row r="211" spans="1:23" x14ac:dyDescent="0.55000000000000004">
      <c r="A211" s="1" t="s">
        <v>216</v>
      </c>
      <c r="B211">
        <v>6.7856078736433956E-2</v>
      </c>
      <c r="C211">
        <v>2.346953438486454E-2</v>
      </c>
      <c r="D211">
        <v>1.258928389665437E-2</v>
      </c>
      <c r="E211">
        <v>2.8025046844990738E-2</v>
      </c>
      <c r="F211">
        <v>3.0312573838056519E-2</v>
      </c>
      <c r="G211">
        <v>2.6336763940605579E-2</v>
      </c>
      <c r="Q211" s="1" t="s">
        <v>216</v>
      </c>
      <c r="R211">
        <f t="shared" si="21"/>
        <v>5.8499370522784443E-2</v>
      </c>
      <c r="S211">
        <f t="shared" si="21"/>
        <v>1.8667775751899131E-2</v>
      </c>
      <c r="T211">
        <f t="shared" si="21"/>
        <v>9.6603496763814911E-3</v>
      </c>
      <c r="U211">
        <f t="shared" si="20"/>
        <v>1.9834059358729256E-2</v>
      </c>
      <c r="V211">
        <f t="shared" si="20"/>
        <v>2.0708295464757928E-2</v>
      </c>
      <c r="W211">
        <f t="shared" si="20"/>
        <v>1.9275136208898265E-2</v>
      </c>
    </row>
    <row r="212" spans="1:23" x14ac:dyDescent="0.55000000000000004">
      <c r="A212" s="1" t="s">
        <v>217</v>
      </c>
      <c r="B212">
        <v>1.8216241876358948E-2</v>
      </c>
      <c r="C212">
        <v>5.1429707967900473E-3</v>
      </c>
      <c r="D212">
        <v>2.4725990632215259E-2</v>
      </c>
      <c r="E212">
        <v>-5.223412219438528E-2</v>
      </c>
      <c r="F212">
        <v>-1.2694837033450311E-2</v>
      </c>
      <c r="G212">
        <v>3.6996355569029797E-2</v>
      </c>
      <c r="Q212" s="1" t="s">
        <v>217</v>
      </c>
      <c r="R212">
        <f t="shared" si="21"/>
        <v>8.8595336627094352E-3</v>
      </c>
      <c r="S212">
        <f t="shared" si="21"/>
        <v>3.4121216382463921E-4</v>
      </c>
      <c r="T212">
        <f t="shared" si="21"/>
        <v>2.1797056411942382E-2</v>
      </c>
      <c r="U212">
        <f t="shared" si="20"/>
        <v>-6.0425109680646766E-2</v>
      </c>
      <c r="V212">
        <f t="shared" si="20"/>
        <v>-2.22991154067489E-2</v>
      </c>
      <c r="W212">
        <f t="shared" si="20"/>
        <v>2.9934727837322483E-2</v>
      </c>
    </row>
    <row r="213" spans="1:23" x14ac:dyDescent="0.55000000000000004">
      <c r="A213" s="1" t="s">
        <v>218</v>
      </c>
      <c r="B213">
        <v>9.4465858899983157E-2</v>
      </c>
      <c r="C213">
        <v>-1.1008782922090289E-2</v>
      </c>
      <c r="D213">
        <v>3.7183494911003918E-3</v>
      </c>
      <c r="E213">
        <v>-7.0626669917842611E-2</v>
      </c>
      <c r="F213">
        <v>-5.8551232107246998E-2</v>
      </c>
      <c r="G213">
        <v>-3.5782774853348021E-2</v>
      </c>
      <c r="Q213" s="1" t="s">
        <v>218</v>
      </c>
      <c r="R213">
        <f t="shared" si="21"/>
        <v>8.5109150686333651E-2</v>
      </c>
      <c r="S213">
        <f t="shared" si="21"/>
        <v>-1.5810541555055697E-2</v>
      </c>
      <c r="T213">
        <f t="shared" si="21"/>
        <v>7.894152708275131E-4</v>
      </c>
      <c r="U213">
        <f t="shared" si="20"/>
        <v>-7.8817657404104097E-2</v>
      </c>
      <c r="V213">
        <f t="shared" si="20"/>
        <v>-6.8155510480545592E-2</v>
      </c>
      <c r="W213">
        <f t="shared" si="20"/>
        <v>-4.2844402585055334E-2</v>
      </c>
    </row>
    <row r="214" spans="1:23" x14ac:dyDescent="0.55000000000000004">
      <c r="A214" s="1" t="s">
        <v>219</v>
      </c>
      <c r="B214">
        <v>5.424437277239913E-2</v>
      </c>
      <c r="C214">
        <v>9.9611364751162057E-4</v>
      </c>
      <c r="D214">
        <v>1.025450231954173E-2</v>
      </c>
      <c r="E214">
        <v>-2.1017163317988748E-2</v>
      </c>
      <c r="F214">
        <v>-5.688032093898121E-3</v>
      </c>
      <c r="G214">
        <v>-1.438744265455438E-2</v>
      </c>
      <c r="Q214" s="1" t="s">
        <v>219</v>
      </c>
      <c r="R214">
        <f t="shared" si="21"/>
        <v>4.4887664558749617E-2</v>
      </c>
      <c r="S214">
        <f t="shared" si="21"/>
        <v>-3.8056449854537875E-3</v>
      </c>
      <c r="T214">
        <f t="shared" si="21"/>
        <v>7.3255680992688511E-3</v>
      </c>
      <c r="U214">
        <f t="shared" si="20"/>
        <v>-2.9208150804250231E-2</v>
      </c>
      <c r="V214">
        <f t="shared" si="20"/>
        <v>-1.5292310467196712E-2</v>
      </c>
      <c r="W214">
        <f t="shared" si="20"/>
        <v>-2.1449070386261693E-2</v>
      </c>
    </row>
    <row r="215" spans="1:23" x14ac:dyDescent="0.55000000000000004">
      <c r="A215" s="1" t="s">
        <v>220</v>
      </c>
      <c r="B215">
        <v>-5.5957769465042606E-4</v>
      </c>
      <c r="C215">
        <v>1.7266718270133371E-2</v>
      </c>
      <c r="D215">
        <v>-1.246563751303442E-2</v>
      </c>
      <c r="E215">
        <v>5.239664973435354E-2</v>
      </c>
      <c r="F215">
        <v>6.2844788852580713E-2</v>
      </c>
      <c r="G215">
        <v>1.1207853699259919E-2</v>
      </c>
      <c r="Q215" s="1" t="s">
        <v>220</v>
      </c>
      <c r="R215">
        <f t="shared" si="21"/>
        <v>-9.9162859082999391E-3</v>
      </c>
      <c r="S215">
        <f t="shared" si="21"/>
        <v>1.2464959637167962E-2</v>
      </c>
      <c r="T215">
        <f t="shared" si="21"/>
        <v>-1.53945717333073E-2</v>
      </c>
      <c r="U215">
        <f t="shared" si="20"/>
        <v>4.4205662248092054E-2</v>
      </c>
      <c r="V215">
        <f t="shared" si="20"/>
        <v>5.3240510479282119E-2</v>
      </c>
      <c r="W215">
        <f t="shared" si="20"/>
        <v>4.1462259675526057E-3</v>
      </c>
    </row>
    <row r="216" spans="1:23" x14ac:dyDescent="0.55000000000000004">
      <c r="A216" s="1" t="s">
        <v>221</v>
      </c>
      <c r="B216">
        <v>4.0513189855819753E-3</v>
      </c>
      <c r="C216">
        <v>1.877066899701019E-2</v>
      </c>
      <c r="D216">
        <v>1.599911203213877E-2</v>
      </c>
      <c r="E216">
        <v>5.227474664663645E-2</v>
      </c>
      <c r="F216">
        <v>4.8287222813282238E-2</v>
      </c>
      <c r="G216">
        <v>-2.910824806044654E-3</v>
      </c>
      <c r="Q216" s="1" t="s">
        <v>221</v>
      </c>
      <c r="R216">
        <f t="shared" si="21"/>
        <v>-5.3053892280675377E-3</v>
      </c>
      <c r="S216">
        <f t="shared" si="21"/>
        <v>1.3968910364044781E-2</v>
      </c>
      <c r="T216">
        <f t="shared" si="21"/>
        <v>1.3070177811865891E-2</v>
      </c>
      <c r="U216">
        <f t="shared" si="20"/>
        <v>4.4083759160374963E-2</v>
      </c>
      <c r="V216">
        <f t="shared" si="20"/>
        <v>3.8682944439983644E-2</v>
      </c>
      <c r="W216">
        <f t="shared" si="20"/>
        <v>-9.9724525377519677E-3</v>
      </c>
    </row>
    <row r="217" spans="1:23" x14ac:dyDescent="0.55000000000000004">
      <c r="A217" s="1" t="s">
        <v>222</v>
      </c>
      <c r="B217">
        <v>-6.1345510598058714E-3</v>
      </c>
      <c r="C217">
        <v>1.3840833170972731E-3</v>
      </c>
      <c r="D217">
        <v>-5.8254491388356477E-3</v>
      </c>
      <c r="E217">
        <v>1.9494045644281369E-2</v>
      </c>
      <c r="F217">
        <v>2.6055910950950171E-2</v>
      </c>
      <c r="G217">
        <v>1.0731473362868281E-2</v>
      </c>
      <c r="Q217" s="1" t="s">
        <v>222</v>
      </c>
      <c r="R217">
        <f t="shared" si="21"/>
        <v>-1.5491259273455384E-2</v>
      </c>
      <c r="S217">
        <f t="shared" si="21"/>
        <v>-3.4176753158681348E-3</v>
      </c>
      <c r="T217">
        <f t="shared" si="21"/>
        <v>-8.7543833591085269E-3</v>
      </c>
      <c r="U217">
        <f t="shared" si="20"/>
        <v>1.1303058158019887E-2</v>
      </c>
      <c r="V217">
        <f t="shared" si="20"/>
        <v>1.645163257765158E-2</v>
      </c>
      <c r="W217">
        <f t="shared" si="20"/>
        <v>3.6698456311609669E-3</v>
      </c>
    </row>
    <row r="218" spans="1:23" x14ac:dyDescent="0.55000000000000004">
      <c r="A218" s="1" t="s">
        <v>223</v>
      </c>
      <c r="B218">
        <v>4.9874624687468387E-2</v>
      </c>
      <c r="C218">
        <v>1.072124354488202E-2</v>
      </c>
      <c r="D218">
        <v>1.6387487204017729E-2</v>
      </c>
      <c r="E218">
        <v>7.1926679416015604E-2</v>
      </c>
      <c r="F218">
        <v>2.0519492148202149E-2</v>
      </c>
      <c r="G218">
        <v>3.4776758306325428E-2</v>
      </c>
      <c r="Q218" s="1" t="s">
        <v>223</v>
      </c>
      <c r="R218">
        <f t="shared" si="21"/>
        <v>4.0517916473818874E-2</v>
      </c>
      <c r="S218">
        <f t="shared" si="21"/>
        <v>5.9194849119166117E-3</v>
      </c>
      <c r="T218">
        <f t="shared" si="21"/>
        <v>1.345855298374485E-2</v>
      </c>
      <c r="U218">
        <f t="shared" si="20"/>
        <v>6.3735691929754118E-2</v>
      </c>
      <c r="V218">
        <f t="shared" si="20"/>
        <v>1.0915213774903558E-2</v>
      </c>
      <c r="W218">
        <f t="shared" si="20"/>
        <v>2.7715130574618115E-2</v>
      </c>
    </row>
    <row r="219" spans="1:23" x14ac:dyDescent="0.55000000000000004">
      <c r="A219" s="1" t="s">
        <v>224</v>
      </c>
      <c r="B219">
        <v>0.1175841576862713</v>
      </c>
      <c r="C219">
        <v>9.1532769611466502E-3</v>
      </c>
      <c r="D219">
        <v>6.5013840044183544E-3</v>
      </c>
      <c r="E219">
        <v>2.887281263875385E-2</v>
      </c>
      <c r="F219">
        <v>3.2757089705601088E-2</v>
      </c>
      <c r="G219">
        <v>-8.8898858294292893E-3</v>
      </c>
      <c r="Q219" s="1" t="s">
        <v>224</v>
      </c>
      <c r="R219">
        <f t="shared" si="21"/>
        <v>0.10822744947262178</v>
      </c>
      <c r="S219">
        <f t="shared" si="21"/>
        <v>4.3515183281812421E-3</v>
      </c>
      <c r="T219">
        <f t="shared" si="21"/>
        <v>3.5724497841454757E-3</v>
      </c>
      <c r="U219">
        <f t="shared" si="20"/>
        <v>2.0681825152492367E-2</v>
      </c>
      <c r="V219">
        <f t="shared" si="20"/>
        <v>2.3152811332302497E-2</v>
      </c>
      <c r="W219">
        <f t="shared" si="20"/>
        <v>-1.5951513561136603E-2</v>
      </c>
    </row>
    <row r="220" spans="1:23" x14ac:dyDescent="0.55000000000000004">
      <c r="A220" s="1" t="s">
        <v>225</v>
      </c>
      <c r="B220">
        <v>3.5586670754335532E-2</v>
      </c>
      <c r="C220">
        <v>-6.7177801836404427E-5</v>
      </c>
      <c r="D220">
        <v>7.3327940734113639E-3</v>
      </c>
      <c r="E220">
        <v>2.0534040907161929E-2</v>
      </c>
      <c r="F220">
        <v>2.6676008952081661E-2</v>
      </c>
      <c r="G220">
        <v>-1.518510712410104E-2</v>
      </c>
      <c r="Q220" s="1" t="s">
        <v>225</v>
      </c>
      <c r="R220">
        <f t="shared" si="21"/>
        <v>2.6229962540686019E-2</v>
      </c>
      <c r="S220">
        <f t="shared" si="21"/>
        <v>-4.8689364348018125E-3</v>
      </c>
      <c r="T220">
        <f t="shared" si="21"/>
        <v>4.4038598531384848E-3</v>
      </c>
      <c r="U220">
        <f t="shared" si="20"/>
        <v>1.2343053420900446E-2</v>
      </c>
      <c r="V220">
        <f t="shared" si="20"/>
        <v>1.707173057878307E-2</v>
      </c>
      <c r="W220">
        <f t="shared" si="20"/>
        <v>-2.2246734855808352E-2</v>
      </c>
    </row>
    <row r="221" spans="1:23" x14ac:dyDescent="0.55000000000000004">
      <c r="A221" s="1" t="s">
        <v>226</v>
      </c>
      <c r="B221">
        <v>5.3678175670231143E-2</v>
      </c>
      <c r="C221">
        <v>7.077243011041956E-3</v>
      </c>
      <c r="D221">
        <v>9.7891546445725286E-3</v>
      </c>
      <c r="E221">
        <v>1.0234349371224029E-2</v>
      </c>
      <c r="F221">
        <v>1.949928324921357E-3</v>
      </c>
      <c r="G221">
        <v>2.4220618056336681E-2</v>
      </c>
      <c r="Q221" s="1" t="s">
        <v>226</v>
      </c>
      <c r="R221">
        <f t="shared" si="21"/>
        <v>4.432146745658163E-2</v>
      </c>
      <c r="S221">
        <f t="shared" si="21"/>
        <v>2.2754843780765479E-3</v>
      </c>
      <c r="T221">
        <f t="shared" si="21"/>
        <v>6.8602204242996494E-3</v>
      </c>
      <c r="U221">
        <f t="shared" si="20"/>
        <v>2.0433618849625464E-3</v>
      </c>
      <c r="V221">
        <f t="shared" si="20"/>
        <v>-7.6543500483772335E-3</v>
      </c>
      <c r="W221">
        <f t="shared" si="20"/>
        <v>1.7158990324629367E-2</v>
      </c>
    </row>
    <row r="222" spans="1:23" x14ac:dyDescent="0.55000000000000004">
      <c r="A222" s="1" t="s">
        <v>227</v>
      </c>
      <c r="B222">
        <v>2.1733506676447911E-2</v>
      </c>
      <c r="C222">
        <v>6.3240878552184299E-4</v>
      </c>
      <c r="D222">
        <v>-1.063804327298667E-2</v>
      </c>
      <c r="E222">
        <v>-1.041206406240436E-2</v>
      </c>
      <c r="F222">
        <v>-2.1510839531859731E-3</v>
      </c>
      <c r="G222">
        <v>-3.1202049786798081E-2</v>
      </c>
      <c r="Q222" s="1" t="s">
        <v>227</v>
      </c>
      <c r="R222">
        <f t="shared" si="21"/>
        <v>1.2376798462798398E-2</v>
      </c>
      <c r="S222">
        <f t="shared" si="21"/>
        <v>-4.1693498474435651E-3</v>
      </c>
      <c r="T222">
        <f t="shared" si="21"/>
        <v>-1.3566977493259549E-2</v>
      </c>
      <c r="U222">
        <f t="shared" si="20"/>
        <v>-1.8603051548665844E-2</v>
      </c>
      <c r="V222">
        <f t="shared" si="20"/>
        <v>-1.1755362326484563E-2</v>
      </c>
      <c r="W222">
        <f t="shared" si="20"/>
        <v>-3.8263677518505394E-2</v>
      </c>
    </row>
  </sheetData>
  <mergeCells count="3">
    <mergeCell ref="I1:O1"/>
    <mergeCell ref="I20:O20"/>
    <mergeCell ref="I37:O3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Parts 1-3</vt:lpstr>
      <vt:lpstr>Part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Ion, Mihai B.</cp:lastModifiedBy>
  <dcterms:created xsi:type="dcterms:W3CDTF">2026-01-11T18:27:02Z</dcterms:created>
  <dcterms:modified xsi:type="dcterms:W3CDTF">2026-02-18T02:35:11Z</dcterms:modified>
</cp:coreProperties>
</file>